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ucena.rodriguez\Documents\Compras FIP y FIL 2018\FIL 2018\"/>
    </mc:Choice>
  </mc:AlternateContent>
  <bookViews>
    <workbookView xWindow="0" yWindow="0" windowWidth="28800" windowHeight="12330" firstSheet="1" activeTab="1"/>
  </bookViews>
  <sheets>
    <sheet name="Gasto FIP y FIL 2018" sheetId="5" state="hidden" r:id="rId1"/>
    <sheet name="ABOGADO" sheetId="1" r:id="rId2"/>
    <sheet name="AGROBIOTECNOLOGÍA" sheetId="2" r:id="rId3"/>
    <sheet name="AGRONEGOCIOS" sheetId="3" r:id="rId4"/>
    <sheet name="DES. TUR" sheetId="4" r:id="rId5"/>
    <sheet name="ENFERMERÍA" sheetId="6" r:id="rId6"/>
    <sheet name="GEOFÍSICA" sheetId="7" r:id="rId7"/>
    <sheet name="LETRAS" sheetId="8" r:id="rId8"/>
    <sheet name="MCP" sheetId="9" r:id="rId9"/>
    <sheet name="MVZ" sheetId="10" r:id="rId10"/>
    <sheet name="NEGOCIOS I." sheetId="11" r:id="rId11"/>
    <sheet name="NUTRICIÓN" sheetId="12" r:id="rId12"/>
    <sheet name="PERIODISMO" sheetId="13" r:id="rId13"/>
    <sheet name="PSICOLOGÍA" sheetId="14" r:id="rId14"/>
    <sheet name="SLPCE" sheetId="15" r:id="rId15"/>
    <sheet name="SIST. BIO." sheetId="16" r:id="rId16"/>
    <sheet name="TRABAJO SOC." sheetId="17" r:id="rId17"/>
    <sheet name="TELEMÁTICA" sheetId="18" r:id="rId18"/>
    <sheet name="MAESTRÍA ADMON." sheetId="19" r:id="rId19"/>
    <sheet name="MAESTRÍA CCOAN" sheetId="20" r:id="rId20"/>
    <sheet name="MAESTRÍA ESTU. SOCIO." sheetId="21" r:id="rId21"/>
    <sheet name="MAESTRÍA EN DERECHO" sheetId="22" r:id="rId22"/>
    <sheet name="MAESTRÍA EN SALUD P." sheetId="23" r:id="rId23"/>
    <sheet name="MAESTRÍA PSICOLOGÍA" sheetId="24" r:id="rId24"/>
    <sheet name="MAESTRÌA TECNOLOGÌAS APRENDIZAJ" sheetId="27" r:id="rId25"/>
    <sheet name="DOAN" sheetId="25" r:id="rId26"/>
    <sheet name="DOC. PSICOLOGÍA" sheetId="26" r:id="rId27"/>
    <sheet name="Compras FIP 2018" sheetId="28" r:id="rId28"/>
    <sheet name="FIL 2018 2.1.5.4" sheetId="29" r:id="rId29"/>
    <sheet name="FIL 2018 2.1.5.3" sheetId="30" r:id="rId30"/>
    <sheet name="FIL 2018 5.1.3.1" sheetId="31" r:id="rId31"/>
    <sheet name="Concentrado compas FIL2018" sheetId="32" r:id="rId3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2" l="1"/>
  <c r="F61" i="12"/>
  <c r="E97" i="11"/>
  <c r="F97" i="11"/>
  <c r="E110" i="10"/>
  <c r="F110" i="10"/>
  <c r="H110" i="10"/>
  <c r="E69" i="9"/>
  <c r="F69" i="9"/>
  <c r="E192" i="8"/>
  <c r="F192" i="8"/>
  <c r="E94" i="7"/>
  <c r="F94" i="7"/>
  <c r="F76" i="6"/>
  <c r="E76" i="6"/>
  <c r="H78" i="4"/>
  <c r="H99" i="3"/>
  <c r="F103" i="3"/>
  <c r="E103" i="3"/>
  <c r="B100" i="3"/>
  <c r="A100" i="3"/>
  <c r="F158" i="2"/>
  <c r="E158" i="2"/>
  <c r="E81" i="1"/>
  <c r="F81" i="1"/>
  <c r="E119" i="27"/>
  <c r="F119" i="27"/>
  <c r="H115" i="27"/>
  <c r="B116" i="27"/>
  <c r="A116" i="27"/>
  <c r="H109" i="27"/>
  <c r="B109" i="27"/>
  <c r="E96" i="24"/>
  <c r="F96" i="24"/>
  <c r="H86" i="24"/>
  <c r="B86" i="24"/>
  <c r="F57" i="23"/>
  <c r="E57" i="23"/>
  <c r="B54" i="23"/>
  <c r="A54" i="23"/>
  <c r="H53" i="23"/>
  <c r="H48" i="23"/>
  <c r="B48" i="23"/>
  <c r="H153" i="21"/>
  <c r="F157" i="21"/>
  <c r="E157" i="21"/>
  <c r="B154" i="21"/>
  <c r="A154" i="21"/>
  <c r="H147" i="21"/>
  <c r="B147" i="21"/>
  <c r="E57" i="19"/>
  <c r="F57" i="19"/>
  <c r="E102" i="18"/>
  <c r="F102" i="18"/>
  <c r="H102" i="18"/>
  <c r="H98" i="18"/>
  <c r="B99" i="18"/>
  <c r="A99" i="18"/>
  <c r="H92" i="18"/>
  <c r="B92" i="18"/>
  <c r="F96" i="17"/>
  <c r="B93" i="17"/>
  <c r="E96" i="17"/>
  <c r="A93" i="17"/>
  <c r="H92" i="17"/>
  <c r="H86" i="17"/>
  <c r="B86" i="17"/>
  <c r="F99" i="16"/>
  <c r="E99" i="16"/>
  <c r="H89" i="16"/>
  <c r="B89" i="16"/>
  <c r="E68" i="15"/>
  <c r="F68" i="15"/>
  <c r="H58" i="15"/>
  <c r="B58" i="15"/>
  <c r="F85" i="14"/>
  <c r="E85" i="14"/>
  <c r="F221" i="13"/>
  <c r="E221" i="13"/>
  <c r="H35" i="4"/>
  <c r="E82" i="4"/>
  <c r="A79" i="4"/>
  <c r="B79" i="4"/>
  <c r="F82" i="4"/>
  <c r="H82" i="4"/>
  <c r="H93" i="3"/>
  <c r="B93" i="3"/>
  <c r="D94" i="32" l="1"/>
  <c r="B211" i="13" l="1"/>
  <c r="B218" i="13" s="1"/>
  <c r="H211" i="13"/>
  <c r="H217" i="13" s="1"/>
  <c r="A218" i="13"/>
  <c r="B87" i="11" l="1"/>
  <c r="B94" i="11" s="1"/>
  <c r="H87" i="11"/>
  <c r="H93" i="11" s="1"/>
  <c r="A94" i="11"/>
  <c r="B100" i="10"/>
  <c r="B107" i="10" s="1"/>
  <c r="H100" i="10"/>
  <c r="H106" i="10" s="1"/>
  <c r="A107" i="10"/>
  <c r="B148" i="2"/>
  <c r="B155" i="2" s="1"/>
  <c r="H148" i="2"/>
  <c r="H154" i="2" s="1"/>
  <c r="A155" i="2"/>
  <c r="D97" i="32" l="1"/>
  <c r="D98" i="32"/>
  <c r="I9" i="32" l="1"/>
  <c r="I83" i="32" l="1"/>
  <c r="I73" i="32"/>
  <c r="I71" i="32"/>
  <c r="I67" i="32"/>
  <c r="I53" i="32"/>
  <c r="I34" i="32"/>
  <c r="I26" i="32" l="1"/>
  <c r="I19" i="32"/>
  <c r="I15" i="32"/>
  <c r="I14" i="32"/>
  <c r="A4" i="32"/>
  <c r="A5" i="32" s="1"/>
  <c r="A6" i="32" s="1"/>
  <c r="A7" i="32" s="1"/>
  <c r="A8" i="32" s="1"/>
  <c r="A9" i="32" s="1"/>
  <c r="A10" i="32" s="1"/>
  <c r="A11" i="32" s="1"/>
  <c r="A12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E256" i="29" l="1"/>
  <c r="E255" i="29"/>
  <c r="E254" i="29"/>
  <c r="E253" i="29"/>
  <c r="E252" i="29"/>
  <c r="E251" i="29"/>
  <c r="E250" i="29"/>
  <c r="E249" i="29"/>
  <c r="E248" i="29"/>
  <c r="E247" i="29"/>
  <c r="E246" i="29"/>
  <c r="E245" i="29"/>
  <c r="E244" i="29"/>
  <c r="E243" i="29"/>
  <c r="E242" i="29"/>
  <c r="E241" i="29"/>
  <c r="E240" i="29"/>
  <c r="E239" i="29"/>
  <c r="E238" i="29"/>
  <c r="E237" i="29"/>
  <c r="E236" i="29"/>
  <c r="E235" i="29"/>
  <c r="E234" i="29"/>
  <c r="E233" i="29"/>
  <c r="E232" i="29"/>
  <c r="E231" i="29"/>
  <c r="E230" i="29"/>
  <c r="E229" i="29"/>
  <c r="E228" i="29"/>
  <c r="E227" i="29"/>
  <c r="E226" i="29"/>
  <c r="E225" i="29"/>
  <c r="E224" i="29"/>
  <c r="E223" i="29"/>
  <c r="E222" i="29"/>
  <c r="E221" i="29"/>
  <c r="E220" i="29"/>
  <c r="E219" i="29"/>
  <c r="E218" i="29"/>
  <c r="E217" i="29"/>
  <c r="E216" i="29"/>
  <c r="E215" i="29"/>
  <c r="E214" i="29"/>
  <c r="E213" i="29"/>
  <c r="E212" i="29"/>
  <c r="E211" i="29"/>
  <c r="E210" i="29"/>
  <c r="E209" i="29"/>
  <c r="E208" i="29"/>
  <c r="E207" i="29"/>
  <c r="E206" i="29"/>
  <c r="E205" i="29"/>
  <c r="E204" i="29"/>
  <c r="E203" i="29"/>
  <c r="E202" i="29"/>
  <c r="E201" i="29"/>
  <c r="E200" i="29"/>
  <c r="E199" i="29"/>
  <c r="E198" i="29"/>
  <c r="E197" i="29"/>
  <c r="E196" i="29"/>
  <c r="E195" i="29"/>
  <c r="E194" i="29"/>
  <c r="E193" i="29"/>
  <c r="E192" i="29"/>
  <c r="E191" i="29"/>
  <c r="E190" i="29"/>
  <c r="E189" i="29"/>
  <c r="E188" i="29"/>
  <c r="E187" i="29"/>
  <c r="E186" i="29"/>
  <c r="E185" i="29"/>
  <c r="E184" i="29"/>
  <c r="E183" i="29"/>
  <c r="E182" i="29"/>
  <c r="E181" i="29"/>
  <c r="E180" i="29"/>
  <c r="E179" i="29"/>
  <c r="E178" i="29"/>
  <c r="E177" i="29"/>
  <c r="E176" i="29"/>
  <c r="E175" i="29"/>
  <c r="E174" i="29"/>
  <c r="E173" i="29"/>
  <c r="E172" i="29"/>
  <c r="E171" i="29"/>
  <c r="E170" i="29"/>
  <c r="E169" i="29"/>
  <c r="E168" i="29"/>
  <c r="E167" i="29"/>
  <c r="E166" i="29"/>
  <c r="E165" i="29"/>
  <c r="E164" i="29"/>
  <c r="E163" i="29"/>
  <c r="E162" i="29"/>
  <c r="E161" i="29"/>
  <c r="E160" i="29"/>
  <c r="E159" i="29"/>
  <c r="E158" i="29"/>
  <c r="E157" i="29"/>
  <c r="E156" i="29"/>
  <c r="E155" i="29"/>
  <c r="E154" i="29"/>
  <c r="E153" i="29"/>
  <c r="E152" i="29"/>
  <c r="E151" i="29"/>
  <c r="E150" i="29"/>
  <c r="E149" i="29"/>
  <c r="E148" i="29"/>
  <c r="E147" i="29"/>
  <c r="E146" i="29"/>
  <c r="E145" i="29"/>
  <c r="E144" i="29"/>
  <c r="E143" i="29"/>
  <c r="E142" i="29"/>
  <c r="E141" i="29"/>
  <c r="E140" i="29"/>
  <c r="E139" i="29"/>
  <c r="E138" i="29"/>
  <c r="E137" i="29"/>
  <c r="E136" i="29"/>
  <c r="E135" i="29"/>
  <c r="E134" i="29"/>
  <c r="E133" i="29"/>
  <c r="E132" i="29"/>
  <c r="E131" i="29"/>
  <c r="E130" i="29"/>
  <c r="E129" i="29"/>
  <c r="E128" i="29"/>
  <c r="E127" i="29"/>
  <c r="E126" i="29"/>
  <c r="E125" i="29"/>
  <c r="E124" i="29"/>
  <c r="E123" i="29"/>
  <c r="E122" i="29"/>
  <c r="E121" i="29"/>
  <c r="E120" i="29"/>
  <c r="E119" i="29"/>
  <c r="E118" i="29"/>
  <c r="E117" i="29"/>
  <c r="E116" i="29"/>
  <c r="E115" i="29"/>
  <c r="E114" i="29"/>
  <c r="E113" i="29"/>
  <c r="E112" i="29"/>
  <c r="E111" i="29"/>
  <c r="E110" i="29"/>
  <c r="E109" i="29"/>
  <c r="E108" i="29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50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E6" i="29"/>
  <c r="E5" i="29"/>
  <c r="E4" i="29"/>
  <c r="E233" i="30"/>
  <c r="E232" i="30"/>
  <c r="E231" i="30"/>
  <c r="E230" i="30"/>
  <c r="E229" i="30"/>
  <c r="E228" i="30"/>
  <c r="E227" i="30"/>
  <c r="E226" i="30"/>
  <c r="E225" i="30"/>
  <c r="E224" i="30"/>
  <c r="E223" i="30"/>
  <c r="E222" i="30"/>
  <c r="E221" i="30"/>
  <c r="E220" i="30"/>
  <c r="E219" i="30"/>
  <c r="E218" i="30"/>
  <c r="E217" i="30"/>
  <c r="E216" i="30"/>
  <c r="E215" i="30"/>
  <c r="E214" i="30"/>
  <c r="E213" i="30"/>
  <c r="E212" i="30"/>
  <c r="E211" i="30"/>
  <c r="E210" i="30"/>
  <c r="E209" i="30"/>
  <c r="E208" i="30"/>
  <c r="E207" i="30"/>
  <c r="E206" i="30"/>
  <c r="E205" i="30"/>
  <c r="E204" i="30"/>
  <c r="E203" i="30"/>
  <c r="E202" i="30"/>
  <c r="E201" i="30"/>
  <c r="E200" i="30"/>
  <c r="E199" i="30"/>
  <c r="E198" i="30"/>
  <c r="E197" i="30"/>
  <c r="E196" i="30"/>
  <c r="E195" i="30"/>
  <c r="E194" i="30"/>
  <c r="E193" i="30"/>
  <c r="E192" i="30"/>
  <c r="E191" i="30"/>
  <c r="E190" i="30"/>
  <c r="E189" i="30"/>
  <c r="E188" i="30"/>
  <c r="E187" i="30"/>
  <c r="E186" i="30"/>
  <c r="E185" i="30"/>
  <c r="E184" i="30"/>
  <c r="E183" i="30"/>
  <c r="E182" i="30"/>
  <c r="E181" i="30"/>
  <c r="E180" i="30"/>
  <c r="E179" i="30"/>
  <c r="E178" i="30"/>
  <c r="E177" i="30"/>
  <c r="E176" i="30"/>
  <c r="E175" i="30"/>
  <c r="E174" i="30"/>
  <c r="E173" i="30"/>
  <c r="E172" i="30"/>
  <c r="E171" i="30"/>
  <c r="E170" i="30"/>
  <c r="E169" i="30"/>
  <c r="E168" i="30"/>
  <c r="E167" i="30"/>
  <c r="E166" i="30"/>
  <c r="E165" i="30"/>
  <c r="E164" i="30"/>
  <c r="E163" i="30"/>
  <c r="E162" i="30"/>
  <c r="E161" i="30"/>
  <c r="E160" i="30"/>
  <c r="E159" i="30"/>
  <c r="E158" i="30"/>
  <c r="E157" i="30"/>
  <c r="E156" i="30"/>
  <c r="E155" i="30"/>
  <c r="E154" i="30"/>
  <c r="E153" i="30"/>
  <c r="E152" i="30"/>
  <c r="E151" i="30"/>
  <c r="E150" i="30"/>
  <c r="E149" i="30"/>
  <c r="E148" i="30"/>
  <c r="E147" i="30"/>
  <c r="E146" i="30"/>
  <c r="E145" i="30"/>
  <c r="E144" i="30"/>
  <c r="E143" i="30"/>
  <c r="E142" i="30"/>
  <c r="E141" i="30"/>
  <c r="E140" i="30"/>
  <c r="E139" i="30"/>
  <c r="E138" i="30"/>
  <c r="E137" i="30"/>
  <c r="E136" i="30"/>
  <c r="E135" i="30"/>
  <c r="E134" i="30"/>
  <c r="E133" i="30"/>
  <c r="E132" i="30"/>
  <c r="E131" i="30"/>
  <c r="E130" i="30"/>
  <c r="E129" i="30"/>
  <c r="E128" i="30"/>
  <c r="E127" i="30"/>
  <c r="E126" i="30"/>
  <c r="E125" i="30"/>
  <c r="E124" i="30"/>
  <c r="E123" i="30"/>
  <c r="E122" i="30"/>
  <c r="E121" i="30"/>
  <c r="E120" i="30"/>
  <c r="E119" i="30"/>
  <c r="E118" i="30"/>
  <c r="E117" i="30"/>
  <c r="E116" i="30"/>
  <c r="E115" i="30"/>
  <c r="E114" i="30"/>
  <c r="E113" i="30"/>
  <c r="E112" i="30"/>
  <c r="E111" i="30"/>
  <c r="E110" i="30"/>
  <c r="E109" i="30"/>
  <c r="E108" i="30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E3" i="30"/>
  <c r="E325" i="31"/>
  <c r="E324" i="31"/>
  <c r="E323" i="31"/>
  <c r="E322" i="31"/>
  <c r="E321" i="31"/>
  <c r="E320" i="31"/>
  <c r="E319" i="31"/>
  <c r="E318" i="31"/>
  <c r="E317" i="31"/>
  <c r="E316" i="31"/>
  <c r="E315" i="31"/>
  <c r="E314" i="31"/>
  <c r="E313" i="31"/>
  <c r="E312" i="31"/>
  <c r="E311" i="31"/>
  <c r="E310" i="31"/>
  <c r="E309" i="31"/>
  <c r="E308" i="31"/>
  <c r="E307" i="31"/>
  <c r="E306" i="31"/>
  <c r="E305" i="31"/>
  <c r="E304" i="31"/>
  <c r="E303" i="31"/>
  <c r="E302" i="31"/>
  <c r="E301" i="31"/>
  <c r="E300" i="31"/>
  <c r="E299" i="31"/>
  <c r="E298" i="31"/>
  <c r="E297" i="31"/>
  <c r="E296" i="31"/>
  <c r="E295" i="31"/>
  <c r="E294" i="31"/>
  <c r="E293" i="31"/>
  <c r="E292" i="31"/>
  <c r="E291" i="31"/>
  <c r="E290" i="31"/>
  <c r="E289" i="31"/>
  <c r="E288" i="31"/>
  <c r="E287" i="31"/>
  <c r="E286" i="31"/>
  <c r="E285" i="31"/>
  <c r="E284" i="31"/>
  <c r="E283" i="31"/>
  <c r="E282" i="31"/>
  <c r="E281" i="31"/>
  <c r="E280" i="31"/>
  <c r="E279" i="31"/>
  <c r="E278" i="31"/>
  <c r="E277" i="31"/>
  <c r="E276" i="31"/>
  <c r="E275" i="31"/>
  <c r="E274" i="31"/>
  <c r="E273" i="31"/>
  <c r="E272" i="31"/>
  <c r="E271" i="31"/>
  <c r="E270" i="31"/>
  <c r="E269" i="31"/>
  <c r="E268" i="31"/>
  <c r="E267" i="31"/>
  <c r="E266" i="31"/>
  <c r="E265" i="31"/>
  <c r="E264" i="31"/>
  <c r="E263" i="31"/>
  <c r="E262" i="31"/>
  <c r="E261" i="31"/>
  <c r="E260" i="31"/>
  <c r="E259" i="31"/>
  <c r="E258" i="31"/>
  <c r="E257" i="31"/>
  <c r="E256" i="31"/>
  <c r="E255" i="31"/>
  <c r="E254" i="31"/>
  <c r="E253" i="31"/>
  <c r="E252" i="31"/>
  <c r="E251" i="31"/>
  <c r="E250" i="31"/>
  <c r="E249" i="31"/>
  <c r="E248" i="31"/>
  <c r="E247" i="31"/>
  <c r="E246" i="31"/>
  <c r="E245" i="31"/>
  <c r="E244" i="31"/>
  <c r="E243" i="31"/>
  <c r="E242" i="31"/>
  <c r="E241" i="31"/>
  <c r="E240" i="31"/>
  <c r="E239" i="31"/>
  <c r="E238" i="31"/>
  <c r="E237" i="31"/>
  <c r="E236" i="31"/>
  <c r="E235" i="31"/>
  <c r="E234" i="31"/>
  <c r="E233" i="31"/>
  <c r="E232" i="31"/>
  <c r="E231" i="31"/>
  <c r="E230" i="31"/>
  <c r="E229" i="31"/>
  <c r="E228" i="31"/>
  <c r="E227" i="31"/>
  <c r="E226" i="31"/>
  <c r="E225" i="31"/>
  <c r="E224" i="31"/>
  <c r="E223" i="31"/>
  <c r="E222" i="31"/>
  <c r="E221" i="31"/>
  <c r="E220" i="31"/>
  <c r="E219" i="31"/>
  <c r="E218" i="31"/>
  <c r="E217" i="31"/>
  <c r="E216" i="31"/>
  <c r="E215" i="31"/>
  <c r="E214" i="31"/>
  <c r="E213" i="31"/>
  <c r="E212" i="31"/>
  <c r="E211" i="31"/>
  <c r="E210" i="31"/>
  <c r="E209" i="31"/>
  <c r="E208" i="31"/>
  <c r="E207" i="31"/>
  <c r="E206" i="31"/>
  <c r="E205" i="31"/>
  <c r="E204" i="31"/>
  <c r="E203" i="31"/>
  <c r="E202" i="31"/>
  <c r="E201" i="31"/>
  <c r="E200" i="31"/>
  <c r="E199" i="31"/>
  <c r="E198" i="31"/>
  <c r="E197" i="31"/>
  <c r="E196" i="31"/>
  <c r="E195" i="31"/>
  <c r="E194" i="31"/>
  <c r="E193" i="31"/>
  <c r="E192" i="31"/>
  <c r="E191" i="31"/>
  <c r="E190" i="31"/>
  <c r="E189" i="31"/>
  <c r="E188" i="31"/>
  <c r="E187" i="31"/>
  <c r="E186" i="31"/>
  <c r="E185" i="31"/>
  <c r="E184" i="31"/>
  <c r="E183" i="31"/>
  <c r="E182" i="31"/>
  <c r="E181" i="31"/>
  <c r="E180" i="31"/>
  <c r="E179" i="31"/>
  <c r="E178" i="31"/>
  <c r="E177" i="31"/>
  <c r="E176" i="31"/>
  <c r="E175" i="31"/>
  <c r="E174" i="31"/>
  <c r="E173" i="31"/>
  <c r="E172" i="31"/>
  <c r="E171" i="31"/>
  <c r="E170" i="31"/>
  <c r="E169" i="31"/>
  <c r="E168" i="31"/>
  <c r="E167" i="31"/>
  <c r="E166" i="31"/>
  <c r="E165" i="31"/>
  <c r="E164" i="31"/>
  <c r="E163" i="31"/>
  <c r="E162" i="31"/>
  <c r="E161" i="31"/>
  <c r="E160" i="31"/>
  <c r="E159" i="31"/>
  <c r="E158" i="31"/>
  <c r="E157" i="31"/>
  <c r="E156" i="31"/>
  <c r="E155" i="31"/>
  <c r="E154" i="31"/>
  <c r="E153" i="31"/>
  <c r="E152" i="31"/>
  <c r="E151" i="31"/>
  <c r="E150" i="31"/>
  <c r="E149" i="31"/>
  <c r="E148" i="31"/>
  <c r="E147" i="31"/>
  <c r="E146" i="31"/>
  <c r="E145" i="31"/>
  <c r="E144" i="31"/>
  <c r="E143" i="31"/>
  <c r="E142" i="31"/>
  <c r="E141" i="31"/>
  <c r="E140" i="31"/>
  <c r="E139" i="31"/>
  <c r="E138" i="31"/>
  <c r="E137" i="31"/>
  <c r="E136" i="31"/>
  <c r="E135" i="31"/>
  <c r="E134" i="31"/>
  <c r="E133" i="31"/>
  <c r="E132" i="31"/>
  <c r="E131" i="31"/>
  <c r="E130" i="31"/>
  <c r="E129" i="31"/>
  <c r="E128" i="31"/>
  <c r="E127" i="31"/>
  <c r="E126" i="31"/>
  <c r="E125" i="31"/>
  <c r="E124" i="31"/>
  <c r="E123" i="31"/>
  <c r="E122" i="31"/>
  <c r="E121" i="31"/>
  <c r="E120" i="31"/>
  <c r="E119" i="31"/>
  <c r="E118" i="31"/>
  <c r="E117" i="31"/>
  <c r="E116" i="31"/>
  <c r="E115" i="31"/>
  <c r="E114" i="31"/>
  <c r="E113" i="31"/>
  <c r="E112" i="31"/>
  <c r="E111" i="31"/>
  <c r="E110" i="31"/>
  <c r="E109" i="31"/>
  <c r="E108" i="31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" i="31"/>
  <c r="E3" i="29"/>
  <c r="H139" i="8" l="1"/>
  <c r="H138" i="8"/>
  <c r="F3" i="28" l="1"/>
  <c r="F4" i="28"/>
  <c r="F5" i="28"/>
  <c r="F6" i="28"/>
  <c r="F7" i="28" s="1"/>
  <c r="E9" i="28"/>
  <c r="E7" i="28"/>
  <c r="H33" i="28"/>
  <c r="I33" i="28"/>
  <c r="H38" i="14"/>
  <c r="K15" i="28" s="1"/>
  <c r="H37" i="14"/>
  <c r="I15" i="28" s="1"/>
  <c r="L30" i="28"/>
  <c r="J33" i="28" l="1"/>
  <c r="H10" i="21"/>
  <c r="B10" i="21"/>
  <c r="H39" i="12"/>
  <c r="H38" i="12"/>
  <c r="I13" i="28" s="1"/>
  <c r="H25" i="11"/>
  <c r="H24" i="11"/>
  <c r="K9" i="28"/>
  <c r="I9" i="28"/>
  <c r="H55" i="6"/>
  <c r="H54" i="6"/>
  <c r="I7" i="28" s="1"/>
  <c r="H29" i="4"/>
  <c r="H30" i="4" s="1"/>
  <c r="K6" i="28" s="1"/>
  <c r="H45" i="1"/>
  <c r="I3" i="28" s="1"/>
  <c r="N32" i="28"/>
  <c r="K7" i="28" l="1"/>
  <c r="K13" i="28"/>
  <c r="K12" i="28"/>
  <c r="I6" i="28"/>
  <c r="H46" i="1"/>
  <c r="K3" i="28" s="1"/>
  <c r="I12" i="28"/>
  <c r="H13" i="25" l="1"/>
  <c r="I27" i="28" s="1"/>
  <c r="H15" i="23"/>
  <c r="I25" i="28" s="1"/>
  <c r="H18" i="21"/>
  <c r="I23" i="28" s="1"/>
  <c r="H13" i="20"/>
  <c r="I21" i="28" s="1"/>
  <c r="H29" i="19"/>
  <c r="I20" i="28" s="1"/>
  <c r="A32" i="27"/>
  <c r="B29" i="27"/>
  <c r="B32" i="27" s="1"/>
  <c r="A73" i="24"/>
  <c r="B70" i="24"/>
  <c r="B73" i="24" s="1"/>
  <c r="A99" i="22"/>
  <c r="B96" i="22"/>
  <c r="B99" i="22" s="1"/>
  <c r="A33" i="18"/>
  <c r="B30" i="18"/>
  <c r="B33" i="18" s="1"/>
  <c r="H34" i="17"/>
  <c r="I19" i="28" s="1"/>
  <c r="A37" i="17"/>
  <c r="B34" i="17"/>
  <c r="B37" i="17" s="1"/>
  <c r="A72" i="16"/>
  <c r="B69" i="16"/>
  <c r="B72" i="16" s="1"/>
  <c r="A36" i="15"/>
  <c r="B33" i="15"/>
  <c r="B36" i="15" s="1"/>
  <c r="A40" i="14"/>
  <c r="B37" i="14"/>
  <c r="B40" i="14" s="1"/>
  <c r="A41" i="12"/>
  <c r="B38" i="12"/>
  <c r="B41" i="12" s="1"/>
  <c r="A27" i="11"/>
  <c r="B24" i="11"/>
  <c r="B27" i="11" s="1"/>
  <c r="B31" i="10"/>
  <c r="B46" i="9"/>
  <c r="B138" i="8"/>
  <c r="B38" i="7"/>
  <c r="A57" i="6"/>
  <c r="A32" i="4"/>
  <c r="B29" i="4"/>
  <c r="B32" i="4" s="1"/>
  <c r="A48" i="1"/>
  <c r="B45" i="1"/>
  <c r="B48" i="1" s="1"/>
  <c r="B26" i="13"/>
  <c r="B29" i="13" s="1"/>
  <c r="B54" i="6"/>
  <c r="B57" i="6" s="1"/>
  <c r="I5" i="28"/>
  <c r="I4" i="28"/>
  <c r="H28" i="26"/>
  <c r="I28" i="28" s="1"/>
  <c r="A17" i="27"/>
  <c r="A17" i="23"/>
  <c r="B17" i="23"/>
  <c r="H21" i="21"/>
  <c r="H23" i="21" s="1"/>
  <c r="B20" i="21"/>
  <c r="A20" i="21"/>
  <c r="A8" i="20"/>
  <c r="E18" i="20" s="1"/>
  <c r="E35" i="27" l="1"/>
  <c r="H30" i="18"/>
  <c r="K18" i="28" s="1"/>
  <c r="H33" i="15" l="1"/>
  <c r="I16" i="28" s="1"/>
  <c r="B34" i="10"/>
  <c r="B49" i="9"/>
  <c r="B141" i="8"/>
  <c r="B41" i="7"/>
  <c r="H31" i="10" l="1"/>
  <c r="I11" i="28" s="1"/>
  <c r="H26" i="13"/>
  <c r="K14" i="28" s="1"/>
  <c r="H70" i="24" l="1"/>
  <c r="I24" i="28" s="1"/>
  <c r="H69" i="16" l="1"/>
  <c r="I17" i="28" s="1"/>
  <c r="H38" i="7"/>
  <c r="I8" i="28" s="1"/>
  <c r="H29" i="27" l="1"/>
  <c r="I26" i="28" s="1"/>
  <c r="H46" i="9"/>
  <c r="K10" i="28" s="1"/>
  <c r="K32" i="28" s="1"/>
  <c r="H96" i="22" l="1"/>
  <c r="I22" i="28" s="1"/>
  <c r="I32" i="28" s="1"/>
  <c r="H23" i="28" l="1"/>
  <c r="B25" i="28"/>
  <c r="J23" i="28" l="1"/>
  <c r="L23" i="28" s="1"/>
  <c r="O23" i="28" s="1"/>
  <c r="D25" i="28"/>
  <c r="B37" i="28"/>
  <c r="L29" i="28" s="1"/>
  <c r="D37" i="28" l="1"/>
  <c r="B40" i="28"/>
  <c r="B42" i="28" s="1"/>
  <c r="B122" i="8" l="1"/>
  <c r="H14" i="27" l="1"/>
  <c r="H35" i="27" s="1"/>
  <c r="B14" i="27"/>
  <c r="B17" i="27" s="1"/>
  <c r="F35" i="27" s="1"/>
  <c r="H119" i="27" l="1"/>
  <c r="H26" i="28"/>
  <c r="A64" i="16"/>
  <c r="E75" i="16" s="1"/>
  <c r="J26" i="28" l="1"/>
  <c r="L26" i="28" s="1"/>
  <c r="O26" i="28" s="1"/>
  <c r="A125" i="8"/>
  <c r="E144" i="8" s="1"/>
  <c r="A189" i="8"/>
  <c r="A24" i="3" l="1"/>
  <c r="A50" i="2"/>
  <c r="H50" i="2"/>
  <c r="H4" i="28" s="1"/>
  <c r="J4" i="28" s="1"/>
  <c r="L4" i="28" s="1"/>
  <c r="O4" i="28" s="1"/>
  <c r="A49" i="26" l="1"/>
  <c r="H42" i="26"/>
  <c r="H48" i="26" s="1"/>
  <c r="B42" i="26"/>
  <c r="B49" i="26" s="1"/>
  <c r="H20" i="26"/>
  <c r="H33" i="26" s="1"/>
  <c r="B20" i="26"/>
  <c r="B23" i="26" s="1"/>
  <c r="F33" i="26" s="1"/>
  <c r="A23" i="26"/>
  <c r="E33" i="26" s="1"/>
  <c r="A34" i="25"/>
  <c r="H27" i="25"/>
  <c r="H33" i="25" s="1"/>
  <c r="B27" i="25"/>
  <c r="B34" i="25" s="1"/>
  <c r="A8" i="25"/>
  <c r="H5" i="25"/>
  <c r="B5" i="25"/>
  <c r="B8" i="25" s="1"/>
  <c r="A93" i="24"/>
  <c r="H92" i="24"/>
  <c r="B93" i="24"/>
  <c r="H62" i="24"/>
  <c r="H76" i="24" s="1"/>
  <c r="B62" i="24"/>
  <c r="B65" i="24" s="1"/>
  <c r="F76" i="24" s="1"/>
  <c r="A65" i="24"/>
  <c r="E76" i="24" s="1"/>
  <c r="H7" i="23"/>
  <c r="B7" i="23"/>
  <c r="B10" i="23" s="1"/>
  <c r="F20" i="23" s="1"/>
  <c r="A10" i="23"/>
  <c r="E20" i="23" s="1"/>
  <c r="A118" i="22"/>
  <c r="H111" i="22"/>
  <c r="H117" i="22" s="1"/>
  <c r="B111" i="22"/>
  <c r="B118" i="22" s="1"/>
  <c r="H22" i="22"/>
  <c r="H102" i="22" s="1"/>
  <c r="B22" i="22"/>
  <c r="B25" i="22" s="1"/>
  <c r="F102" i="22" s="1"/>
  <c r="A25" i="22"/>
  <c r="E102" i="22" s="1"/>
  <c r="B13" i="21"/>
  <c r="F23" i="21" s="1"/>
  <c r="A13" i="21"/>
  <c r="E23" i="21" s="1"/>
  <c r="A34" i="20"/>
  <c r="H27" i="20"/>
  <c r="H33" i="20" s="1"/>
  <c r="B27" i="20"/>
  <c r="B34" i="20" s="1"/>
  <c r="H5" i="20"/>
  <c r="B5" i="20"/>
  <c r="B8" i="20" s="1"/>
  <c r="A54" i="19"/>
  <c r="H47" i="19"/>
  <c r="H53" i="19" s="1"/>
  <c r="B47" i="19"/>
  <c r="B54" i="19" s="1"/>
  <c r="H21" i="19"/>
  <c r="B21" i="19"/>
  <c r="B24" i="19" s="1"/>
  <c r="F34" i="19" s="1"/>
  <c r="A24" i="19"/>
  <c r="E34" i="19" s="1"/>
  <c r="H21" i="18"/>
  <c r="H36" i="18" s="1"/>
  <c r="B21" i="18"/>
  <c r="B24" i="18" s="1"/>
  <c r="F36" i="18" s="1"/>
  <c r="A24" i="18"/>
  <c r="E36" i="18" s="1"/>
  <c r="H15" i="17"/>
  <c r="B15" i="17"/>
  <c r="B18" i="17" s="1"/>
  <c r="F40" i="17" s="1"/>
  <c r="A18" i="17"/>
  <c r="E40" i="17" s="1"/>
  <c r="A96" i="16"/>
  <c r="H95" i="16"/>
  <c r="B96" i="16"/>
  <c r="H61" i="16"/>
  <c r="B61" i="16"/>
  <c r="B64" i="16" s="1"/>
  <c r="F75" i="16" s="1"/>
  <c r="A65" i="15"/>
  <c r="H64" i="15"/>
  <c r="B65" i="15"/>
  <c r="H22" i="15"/>
  <c r="H40" i="15" s="1"/>
  <c r="B22" i="15"/>
  <c r="B25" i="15" s="1"/>
  <c r="F40" i="15" s="1"/>
  <c r="A25" i="15"/>
  <c r="E40" i="15" s="1"/>
  <c r="A82" i="14"/>
  <c r="H75" i="14"/>
  <c r="H81" i="14" s="1"/>
  <c r="B75" i="14"/>
  <c r="B82" i="14" s="1"/>
  <c r="H21" i="14"/>
  <c r="H43" i="14" s="1"/>
  <c r="B21" i="14"/>
  <c r="B24" i="14" s="1"/>
  <c r="F43" i="14" s="1"/>
  <c r="A24" i="14"/>
  <c r="E43" i="14" s="1"/>
  <c r="A19" i="13"/>
  <c r="E32" i="13" s="1"/>
  <c r="H16" i="13"/>
  <c r="B16" i="13"/>
  <c r="B19" i="13" s="1"/>
  <c r="F32" i="13" s="1"/>
  <c r="A58" i="12"/>
  <c r="H51" i="12"/>
  <c r="H57" i="12" s="1"/>
  <c r="B51" i="12"/>
  <c r="B58" i="12" s="1"/>
  <c r="A28" i="12"/>
  <c r="E44" i="12" s="1"/>
  <c r="H25" i="12"/>
  <c r="B25" i="12"/>
  <c r="B28" i="12" s="1"/>
  <c r="F44" i="12" s="1"/>
  <c r="A16" i="11"/>
  <c r="E30" i="11" s="1"/>
  <c r="H13" i="11"/>
  <c r="B13" i="11"/>
  <c r="B16" i="11" s="1"/>
  <c r="F30" i="11" s="1"/>
  <c r="H23" i="10"/>
  <c r="H37" i="10" s="1"/>
  <c r="B23" i="10"/>
  <c r="B26" i="10" s="1"/>
  <c r="F37" i="10" s="1"/>
  <c r="A26" i="10"/>
  <c r="E37" i="10" s="1"/>
  <c r="A66" i="9"/>
  <c r="H59" i="9"/>
  <c r="H65" i="9" s="1"/>
  <c r="B59" i="9"/>
  <c r="B66" i="9" s="1"/>
  <c r="A34" i="9"/>
  <c r="E52" i="9" s="1"/>
  <c r="H31" i="9"/>
  <c r="H52" i="9" s="1"/>
  <c r="B31" i="9"/>
  <c r="B34" i="9" s="1"/>
  <c r="F52" i="9" s="1"/>
  <c r="H182" i="8"/>
  <c r="H188" i="8" s="1"/>
  <c r="B182" i="8"/>
  <c r="B189" i="8" s="1"/>
  <c r="B125" i="8"/>
  <c r="F144" i="8" s="1"/>
  <c r="H122" i="8"/>
  <c r="H144" i="8" s="1"/>
  <c r="A91" i="7"/>
  <c r="H84" i="7"/>
  <c r="H90" i="7" s="1"/>
  <c r="B84" i="7"/>
  <c r="B91" i="7" s="1"/>
  <c r="H30" i="7"/>
  <c r="H44" i="7" s="1"/>
  <c r="B30" i="7"/>
  <c r="B33" i="7" s="1"/>
  <c r="F44" i="7" s="1"/>
  <c r="A33" i="7"/>
  <c r="E44" i="7" s="1"/>
  <c r="A73" i="6"/>
  <c r="H66" i="6"/>
  <c r="H72" i="6" s="1"/>
  <c r="B66" i="6"/>
  <c r="B73" i="6" s="1"/>
  <c r="H44" i="6"/>
  <c r="H60" i="6" s="1"/>
  <c r="B44" i="6"/>
  <c r="B47" i="6" s="1"/>
  <c r="F60" i="6" s="1"/>
  <c r="A47" i="6"/>
  <c r="E60" i="6" s="1"/>
  <c r="H19" i="4"/>
  <c r="B19" i="4"/>
  <c r="B22" i="4" s="1"/>
  <c r="F35" i="4" s="1"/>
  <c r="A22" i="4"/>
  <c r="E35" i="4" s="1"/>
  <c r="H24" i="3"/>
  <c r="B24" i="3"/>
  <c r="B27" i="3" s="1"/>
  <c r="F36" i="3" s="1"/>
  <c r="A27" i="3"/>
  <c r="E36" i="3" s="1"/>
  <c r="A53" i="2"/>
  <c r="E62" i="2" s="1"/>
  <c r="H62" i="2"/>
  <c r="H158" i="2" s="1"/>
  <c r="B50" i="2"/>
  <c r="B53" i="2" s="1"/>
  <c r="F62" i="2" s="1"/>
  <c r="H39" i="5"/>
  <c r="F39" i="5"/>
  <c r="E39" i="5"/>
  <c r="D39" i="5"/>
  <c r="G38" i="5"/>
  <c r="I38" i="5" s="1"/>
  <c r="I37" i="5"/>
  <c r="I36" i="5"/>
  <c r="G35" i="5"/>
  <c r="I35" i="5" s="1"/>
  <c r="G34" i="5"/>
  <c r="I34" i="5" s="1"/>
  <c r="G33" i="5"/>
  <c r="I33" i="5" s="1"/>
  <c r="G32" i="5"/>
  <c r="I32" i="5" s="1"/>
  <c r="G31" i="5"/>
  <c r="I31" i="5" s="1"/>
  <c r="G30" i="5"/>
  <c r="I30" i="5" s="1"/>
  <c r="G29" i="5"/>
  <c r="I29" i="5" s="1"/>
  <c r="G28" i="5"/>
  <c r="I28" i="5" s="1"/>
  <c r="G27" i="5"/>
  <c r="I27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I17" i="5" s="1"/>
  <c r="G16" i="5"/>
  <c r="I16" i="5" s="1"/>
  <c r="G15" i="5"/>
  <c r="I15" i="5" s="1"/>
  <c r="G14" i="5"/>
  <c r="I14" i="5" s="1"/>
  <c r="G13" i="5"/>
  <c r="I13" i="5" s="1"/>
  <c r="G12" i="5"/>
  <c r="I12" i="5" s="1"/>
  <c r="G11" i="5"/>
  <c r="C39" i="5"/>
  <c r="B39" i="5"/>
  <c r="A78" i="1"/>
  <c r="H71" i="1"/>
  <c r="H77" i="1" s="1"/>
  <c r="B71" i="1"/>
  <c r="B78" i="1" s="1"/>
  <c r="H13" i="1"/>
  <c r="B13" i="1"/>
  <c r="B16" i="1" s="1"/>
  <c r="F51" i="1" s="1"/>
  <c r="A16" i="1"/>
  <c r="E51" i="1" s="1"/>
  <c r="H17" i="28" l="1"/>
  <c r="J17" i="28" s="1"/>
  <c r="L17" i="28" s="1"/>
  <c r="O17" i="28" s="1"/>
  <c r="H75" i="16"/>
  <c r="A15" i="25"/>
  <c r="E18" i="25"/>
  <c r="H36" i="28" s="1"/>
  <c r="J36" i="28" s="1"/>
  <c r="H18" i="20"/>
  <c r="H21" i="28" s="1"/>
  <c r="H12" i="20"/>
  <c r="B15" i="25"/>
  <c r="F37" i="25" s="1"/>
  <c r="F18" i="25"/>
  <c r="H18" i="25"/>
  <c r="H12" i="25"/>
  <c r="H27" i="28"/>
  <c r="B15" i="20"/>
  <c r="F18" i="20" s="1"/>
  <c r="H37" i="28" s="1"/>
  <c r="J37" i="28" s="1"/>
  <c r="H20" i="23"/>
  <c r="H57" i="23" s="1"/>
  <c r="H25" i="28"/>
  <c r="F121" i="22"/>
  <c r="E121" i="22"/>
  <c r="H44" i="12"/>
  <c r="H61" i="12" s="1"/>
  <c r="H13" i="28"/>
  <c r="H12" i="28"/>
  <c r="J12" i="28" s="1"/>
  <c r="L12" i="28" s="1"/>
  <c r="O12" i="28" s="1"/>
  <c r="H30" i="11"/>
  <c r="H97" i="11" s="1"/>
  <c r="H36" i="3"/>
  <c r="H103" i="3" s="1"/>
  <c r="H5" i="28"/>
  <c r="H32" i="13"/>
  <c r="H221" i="13" s="1"/>
  <c r="H14" i="28"/>
  <c r="H28" i="28"/>
  <c r="H34" i="19"/>
  <c r="H57" i="19" s="1"/>
  <c r="H20" i="28"/>
  <c r="H18" i="28"/>
  <c r="H11" i="28"/>
  <c r="H51" i="1"/>
  <c r="H81" i="1" s="1"/>
  <c r="H3" i="28"/>
  <c r="J3" i="28" s="1"/>
  <c r="H24" i="28"/>
  <c r="H7" i="28"/>
  <c r="H16" i="28"/>
  <c r="H8" i="28"/>
  <c r="H6" i="28"/>
  <c r="H15" i="28"/>
  <c r="H10" i="28"/>
  <c r="H9" i="28"/>
  <c r="H19" i="28"/>
  <c r="J19" i="28" s="1"/>
  <c r="H22" i="28"/>
  <c r="H69" i="9"/>
  <c r="H68" i="15"/>
  <c r="H121" i="22"/>
  <c r="H85" i="14"/>
  <c r="H37" i="20"/>
  <c r="H157" i="21"/>
  <c r="H94" i="7"/>
  <c r="H99" i="16"/>
  <c r="E37" i="20"/>
  <c r="H76" i="6"/>
  <c r="H52" i="26"/>
  <c r="E52" i="26"/>
  <c r="F52" i="26"/>
  <c r="E37" i="25"/>
  <c r="H37" i="25"/>
  <c r="H96" i="24"/>
  <c r="H192" i="8"/>
  <c r="G39" i="5"/>
  <c r="I11" i="5"/>
  <c r="I39" i="5" s="1"/>
  <c r="J18" i="28" l="1"/>
  <c r="L18" i="28" s="1"/>
  <c r="O18" i="28" s="1"/>
  <c r="J27" i="28"/>
  <c r="L27" i="28" s="1"/>
  <c r="O27" i="28" s="1"/>
  <c r="J20" i="28"/>
  <c r="L20" i="28" s="1"/>
  <c r="O20" i="28" s="1"/>
  <c r="J28" i="28"/>
  <c r="L28" i="28" s="1"/>
  <c r="O28" i="28" s="1"/>
  <c r="F37" i="20"/>
  <c r="J21" i="28"/>
  <c r="L21" i="28" s="1"/>
  <c r="O21" i="28" s="1"/>
  <c r="J8" i="28"/>
  <c r="L8" i="28" s="1"/>
  <c r="O8" i="28" s="1"/>
  <c r="J25" i="28"/>
  <c r="L25" i="28" s="1"/>
  <c r="O25" i="28" s="1"/>
  <c r="J24" i="28"/>
  <c r="L24" i="28" s="1"/>
  <c r="O24" i="28" s="1"/>
  <c r="J22" i="28"/>
  <c r="L22" i="28" s="1"/>
  <c r="O22" i="28" s="1"/>
  <c r="J14" i="28"/>
  <c r="L14" i="28" s="1"/>
  <c r="O14" i="28" s="1"/>
  <c r="J13" i="28"/>
  <c r="L13" i="28" s="1"/>
  <c r="O13" i="28" s="1"/>
  <c r="J11" i="28"/>
  <c r="L11" i="28" s="1"/>
  <c r="O11" i="28" s="1"/>
  <c r="J10" i="28"/>
  <c r="L10" i="28" s="1"/>
  <c r="O10" i="28" s="1"/>
  <c r="J7" i="28"/>
  <c r="L7" i="28" s="1"/>
  <c r="O7" i="28" s="1"/>
  <c r="J6" i="28"/>
  <c r="L6" i="28" s="1"/>
  <c r="O6" i="28" s="1"/>
  <c r="J5" i="28"/>
  <c r="L5" i="28" s="1"/>
  <c r="O5" i="28" s="1"/>
  <c r="J9" i="28"/>
  <c r="L9" i="28" s="1"/>
  <c r="O9" i="28" s="1"/>
  <c r="J16" i="28"/>
  <c r="L16" i="28" s="1"/>
  <c r="O16" i="28" s="1"/>
  <c r="J15" i="28"/>
  <c r="L3" i="28"/>
  <c r="O3" i="28" s="1"/>
  <c r="H32" i="28"/>
  <c r="H40" i="17"/>
  <c r="H96" i="17" s="1"/>
  <c r="L19" i="28"/>
  <c r="O19" i="28" s="1"/>
  <c r="J32" i="28" l="1"/>
  <c r="L15" i="28"/>
  <c r="O15" i="28" s="1"/>
  <c r="O32" i="28" s="1"/>
  <c r="L32" i="28" l="1"/>
  <c r="M32" i="28" s="1"/>
</calcChain>
</file>

<file path=xl/sharedStrings.xml><?xml version="1.0" encoding="utf-8"?>
<sst xmlns="http://schemas.openxmlformats.org/spreadsheetml/2006/main" count="6994" uniqueCount="3344">
  <si>
    <t>PARTIDA</t>
  </si>
  <si>
    <t>CANTIDAD</t>
  </si>
  <si>
    <t>LIC. EN ABOGADO</t>
  </si>
  <si>
    <t>AUTOR</t>
  </si>
  <si>
    <t>EDITORIAL</t>
  </si>
  <si>
    <t>EDICIÓN</t>
  </si>
  <si>
    <t>TIPO</t>
  </si>
  <si>
    <t>TOTAL</t>
  </si>
  <si>
    <t>TRILLAS</t>
  </si>
  <si>
    <t>BÁSICA</t>
  </si>
  <si>
    <t>COMPLEMENTARIA</t>
  </si>
  <si>
    <t>FLORES</t>
  </si>
  <si>
    <t>Tomos</t>
  </si>
  <si>
    <t>Licitación</t>
  </si>
  <si>
    <t>Totales</t>
  </si>
  <si>
    <t>Relación de presupuesto ejercido por Programa Educativo FIP 2018</t>
  </si>
  <si>
    <t>Relación de presupuesto ejercido por Programa Educativo FIL 2018</t>
  </si>
  <si>
    <t>Centro Universitario del Sur (CUSur)</t>
  </si>
  <si>
    <t>Programa Educativo</t>
  </si>
  <si>
    <t>Total tomos</t>
  </si>
  <si>
    <t>Adquirido por licitación FIP2017</t>
  </si>
  <si>
    <t>Adquirido por cotización</t>
  </si>
  <si>
    <r>
      <t xml:space="preserve">Adquirido </t>
    </r>
    <r>
      <rPr>
        <b/>
        <i/>
        <sz val="20"/>
        <color theme="1"/>
        <rFont val="Calibri"/>
        <family val="2"/>
        <scheme val="minor"/>
      </rPr>
      <t>in situ</t>
    </r>
    <r>
      <rPr>
        <sz val="20"/>
        <color theme="1"/>
        <rFont val="Calibri"/>
        <family val="2"/>
        <scheme val="minor"/>
      </rPr>
      <t xml:space="preserve"> FIL2017</t>
    </r>
  </si>
  <si>
    <t>Importe total libros</t>
  </si>
  <si>
    <t>Importe total Revistas</t>
  </si>
  <si>
    <t>TOTALES</t>
  </si>
  <si>
    <t>LIC. EN AGRONEGOCIOS</t>
  </si>
  <si>
    <t>LIC. EN LETRAS HISPÁNICAS</t>
  </si>
  <si>
    <t>LIC. EN MÉDICO CIRUJANO Y PARTERO</t>
  </si>
  <si>
    <t>LIC. EN MEDICINA VETERINARIA Y ZOOTECNIA</t>
  </si>
  <si>
    <t>LIC. EN NEGOCIOS INTERNACIONALES</t>
  </si>
  <si>
    <t>LIC. EN NUTRICIÓN</t>
  </si>
  <si>
    <t>LIC. EN PERIODISMO</t>
  </si>
  <si>
    <t>LIC. EN SEGURIDAD LABORAL PROTECCIÓN CIVIL Y EMERGENCIAS</t>
  </si>
  <si>
    <t>ING. EN SISTEMAS BIOLÓGICOS</t>
  </si>
  <si>
    <t>LIC. EN TRABAJO SOCIAL</t>
  </si>
  <si>
    <t>DOCTORADO EN CIENCIAS DEL COMPORTAMIENTO CON ORIENTACIÓN EN ALIMENTACIÓN Y NUTRICIÓN</t>
  </si>
  <si>
    <t>Materias transversales</t>
  </si>
  <si>
    <t>Revistas editorial Elsevier</t>
  </si>
  <si>
    <r>
      <t xml:space="preserve">Presupuesto: $2'800,000.00 </t>
    </r>
    <r>
      <rPr>
        <b/>
        <sz val="18"/>
        <color theme="1"/>
        <rFont val="Times New Roman"/>
        <family val="1"/>
      </rPr>
      <t xml:space="preserve">FIP y FIL 2018 </t>
    </r>
    <r>
      <rPr>
        <sz val="16"/>
        <color theme="1"/>
        <rFont val="Times New Roman"/>
        <family val="1"/>
      </rPr>
      <t>10% Equipamiento de biblioteca $280,000.00 90% Material bibliohemerográfico: $2,520,000.00</t>
    </r>
  </si>
  <si>
    <t>Adquisiciones Fondos Institucionales Participables (FIP)  y Feria Internacional del Libro (FIL) 2018</t>
  </si>
  <si>
    <t>TOTAL 2018</t>
  </si>
  <si>
    <t>LIC. EN SISTEMAS BIOLÓGICOS</t>
  </si>
  <si>
    <t>LIC. EN TELEMÁTICA</t>
  </si>
  <si>
    <t>DOCTORADO EN CIENCIA DEL COMPORTAMIENTO CON ORIENTACIÓN EN ALIMENTACIÓN Y NUTRICIÓN</t>
  </si>
  <si>
    <t>DERECHO MECANISMOS PENAL ACUSATORIO</t>
  </si>
  <si>
    <t>EL DESBORDAMIENTO DE LAS FUENTES DE DERECHO</t>
  </si>
  <si>
    <t>INTRODUCCIÓN A LOS JUICIOS ORALES EN MATERIA PENAL</t>
  </si>
  <si>
    <t>CONTRATOS MERCANTILES</t>
  </si>
  <si>
    <t>PSIQ. CRIMINOLOGOS</t>
  </si>
  <si>
    <t>DELITOS SEXUALES</t>
  </si>
  <si>
    <t>CRIMINOLOGIA</t>
  </si>
  <si>
    <t>PÉREZ LUÑO, ANTONIO ENRIQUE</t>
  </si>
  <si>
    <t>LA LEY-ACTUALIDAD</t>
  </si>
  <si>
    <t>JOSÉ VIZCARRA DÁVALOS</t>
  </si>
  <si>
    <t>JOSÉ RENÉ OLIVOS CAMPOS</t>
  </si>
  <si>
    <t>Editorial Porrúa</t>
  </si>
  <si>
    <t>1ra 2016</t>
  </si>
  <si>
    <t>LUIGI FERRAJOLI</t>
  </si>
  <si>
    <t>Rossana Schiaffini Aponte</t>
  </si>
  <si>
    <t>PURRUA</t>
  </si>
  <si>
    <t>fecha de publicación 1999</t>
  </si>
  <si>
    <t>H. León Tovar, Soyla</t>
  </si>
  <si>
    <t>Oxford</t>
  </si>
  <si>
    <t>PRIMERA EDICIÓN 2015</t>
  </si>
  <si>
    <t>MENDOZA BEI</t>
  </si>
  <si>
    <t>LENCIONI</t>
  </si>
  <si>
    <t>O' BRIEN M.</t>
  </si>
  <si>
    <t>SOIL ECOLOGY</t>
  </si>
  <si>
    <t>PHYTOBACTERIOLOGY: PRINCIPLES AND PRACTICE</t>
  </si>
  <si>
    <t>MEDICINA INTERNA</t>
  </si>
  <si>
    <t>Arboles Tropicales de México. Manual para la identificación de las principales especies.</t>
  </si>
  <si>
    <t>TRESS AND SHRUBS OF MÉXICO</t>
  </si>
  <si>
    <t>SISTEMAS COMPLEJOS. CONCEPTOS, MÉTODO Y FUNDAMENTACIÓN EPOSTEMOLÓGICA DE LA INVESTIGACIÓN INTERDISCIPLINARIA</t>
  </si>
  <si>
    <t>SABER AMBIENTAL. SUSTENTABILIDAD, RACIONALIDAD, COMPLEJIDAD, PODER.</t>
  </si>
  <si>
    <t>PRINCIPIOS DE GENÉTICA</t>
  </si>
  <si>
    <t>GENES IX</t>
  </si>
  <si>
    <t>PLANT PATHOLOGY</t>
  </si>
  <si>
    <t>MICROBIAL BIOTECHNOLOGY IN HORNICULTURE</t>
  </si>
  <si>
    <t>HUNGRY PLANET: STORIES OJ PLANT DISEASES</t>
  </si>
  <si>
    <t>TRIPLEHORN, C.A. AN INTRODUCTION TO THE STUDY OF INSECT</t>
  </si>
  <si>
    <t>SUTAINABLE AGROECOSYSTEMS MANAGEMENT. INTEGRATING, ECOLOGY, ECONOMICS AND</t>
  </si>
  <si>
    <t>INTRODUCCIÓN AL PENSAMIENTO COMPLEJO</t>
  </si>
  <si>
    <t>BIOCHEMISTRY AND MOLECULAR BIOLOGY OF PLANTS</t>
  </si>
  <si>
    <t>CHROMOSOME BIOLOGY</t>
  </si>
  <si>
    <t>PLANT CYTOGENETICS</t>
  </si>
  <si>
    <t>MEJORAMIENTO DE LAS PLANTAS 1</t>
  </si>
  <si>
    <t>LA CÉLULA</t>
  </si>
  <si>
    <t>PRINCIPIOS DE GENPETICA</t>
  </si>
  <si>
    <t>GENÉTICA ELEMENTAL Y FITOMEJORAMIENTO PRÁCTICO</t>
  </si>
  <si>
    <t>BIOCHEMISTRY AND MOLECULAR BIOLOGY OF PLANT</t>
  </si>
  <si>
    <t>MICROBIAL BIOTECHNOLOGY IN HORTICULTURE</t>
  </si>
  <si>
    <t>HUNGRY PLANET: STORIES OR PLANT DISEASES</t>
  </si>
  <si>
    <t>FERRERA-CERRATO, RONALD</t>
  </si>
  <si>
    <t>KILLHAM, K.</t>
  </si>
  <si>
    <t>CAMBRIDGE UNIVERSITY PRESS</t>
  </si>
  <si>
    <t>MADIGAN, M.T., MARTINKI, J.M., PARKER, J.</t>
  </si>
  <si>
    <t>PRENTICE HALL</t>
  </si>
  <si>
    <t>RAY, R.C.</t>
  </si>
  <si>
    <t>MCGRAW-HILL</t>
  </si>
  <si>
    <t>SCHUMANN, G.L. AND DÁRCY, C.J.</t>
  </si>
  <si>
    <t>AMERICAN PHYTOPATHOLOGICAL SOCIETY PRESS</t>
  </si>
  <si>
    <t>AGRIOS, N.G.</t>
  </si>
  <si>
    <t>ELSEVIER ACADEMIC PRESS</t>
  </si>
  <si>
    <t>JANSE, J.D.</t>
  </si>
  <si>
    <t>CABI PUBLISHING</t>
  </si>
  <si>
    <t>BORROR, D.J., DELONG, D.M.</t>
  </si>
  <si>
    <t>KASPER, L. DENNIS</t>
  </si>
  <si>
    <t>19A EDICIÓN</t>
  </si>
  <si>
    <t>HERNÁNDEZ, CHAVEZ, ABEL.</t>
  </si>
  <si>
    <t>P.H. &amp; col.</t>
  </si>
  <si>
    <t>Ed. Reverté</t>
  </si>
  <si>
    <t>Pennington, T.D.y J. Sarukhan</t>
  </si>
  <si>
    <t>UNAM-FCE 1998</t>
  </si>
  <si>
    <t>Stanley, P.</t>
  </si>
  <si>
    <t>Mazorcca, A.</t>
  </si>
  <si>
    <t>Instituto Interamericano de cooperación para la Agricultura</t>
  </si>
  <si>
    <t>González, B.A.</t>
  </si>
  <si>
    <t>NIVOLA libros y ediciones</t>
  </si>
  <si>
    <t>Bohlen, P.L. y House, G</t>
  </si>
  <si>
    <t>CRC Press, Florida</t>
  </si>
  <si>
    <t xml:space="preserve">García Rolando </t>
  </si>
  <si>
    <t>Gedisa Editorial</t>
  </si>
  <si>
    <t xml:space="preserve">Leff Enrique </t>
  </si>
  <si>
    <t>Siglo XXI, PNUMA-Centro de Investigaciones Interdisciplinarias en Ciencias y Humanidades. Quinta edición</t>
  </si>
  <si>
    <t>Loomis, R.S. y Connor, D.J</t>
  </si>
  <si>
    <t>Mundi-Prensa</t>
  </si>
  <si>
    <t xml:space="preserve">Morales Hernández Jaime </t>
  </si>
  <si>
    <t>ITESO-Siglo XXI</t>
  </si>
  <si>
    <t xml:space="preserve">Morín Edgar </t>
  </si>
  <si>
    <t>BUCHANAN, B.</t>
  </si>
  <si>
    <t>Wiley</t>
  </si>
  <si>
    <t>2da Edicion.2015</t>
  </si>
  <si>
    <t>MATHEWS, C. K.</t>
  </si>
  <si>
    <t>Pearson Education D.L, Madrid, España</t>
  </si>
  <si>
    <t>STRYLER, L.</t>
  </si>
  <si>
    <t xml:space="preserve"> Reverté, Barcelona</t>
  </si>
  <si>
    <t>APPELS, MORRIS, GILL MAY</t>
  </si>
  <si>
    <t>Kluwer Academic Press</t>
  </si>
  <si>
    <t>SINGH, R,J.</t>
  </si>
  <si>
    <t>CRC Press Boca Raton</t>
  </si>
  <si>
    <t>Ed. Revertè</t>
  </si>
  <si>
    <t>CHÀVEZ, A.J. MEJORAMIENTO DE LAS PLANTAS</t>
  </si>
  <si>
    <t>Ed. Trillas</t>
  </si>
  <si>
    <t xml:space="preserve">COOPER, G, M.; Hausman, R. E. La cèlula. </t>
  </si>
  <si>
    <t xml:space="preserve"> Ed. MARBAN.</t>
  </si>
  <si>
    <t>GARDNER, E.J.</t>
  </si>
  <si>
    <t xml:space="preserve"> Ed. LIMUSA.</t>
  </si>
  <si>
    <t xml:space="preserve">LEWIN, B. GENES IX. </t>
  </si>
  <si>
    <t>McGraw-Hill Interamericana editores, México</t>
  </si>
  <si>
    <t>ROBLES, S.R.</t>
  </si>
  <si>
    <t>Ed. LIMUSA</t>
  </si>
  <si>
    <t>Raven, P.H. and Col</t>
  </si>
  <si>
    <t xml:space="preserve"> Ed. Reverté. Barcelona, España</t>
  </si>
  <si>
    <t>Álvarez Nogal Rafael</t>
  </si>
  <si>
    <t>Eolas</t>
  </si>
  <si>
    <t>Bob B. Buchanan, W Gruissem, R. Jones</t>
  </si>
  <si>
    <t xml:space="preserve"> 2da Edition 2015</t>
  </si>
  <si>
    <t xml:space="preserve">L. STRYER, J, BERG </t>
  </si>
  <si>
    <t xml:space="preserve"> 6ta. Ed 2013</t>
  </si>
  <si>
    <t>· KALGENETICS, Karp, Gerald</t>
  </si>
  <si>
    <t xml:space="preserve"> Mc Graw-Hill </t>
  </si>
  <si>
    <t>6ta. Ed 2011</t>
  </si>
  <si>
    <t xml:space="preserve"> 2da, 2012</t>
  </si>
  <si>
    <t xml:space="preserve">KILLHAM, K. </t>
  </si>
  <si>
    <t>Cambridge University Press. Cambridge, U.K.</t>
  </si>
  <si>
    <t xml:space="preserve">Madigan, M.T., Martinko, J.M., y Parker, J. </t>
  </si>
  <si>
    <t>Prentice Hall. Madrid. España.</t>
  </si>
  <si>
    <t xml:space="preserve">RAY R.C. </t>
  </si>
  <si>
    <t>McGraw-Hill. USA.</t>
  </si>
  <si>
    <t xml:space="preserve">Schumann, G.L. and Dárcy, C. J. </t>
  </si>
  <si>
    <t xml:space="preserve">American Phytopathological Society Press. St. Paul, MN. USA. </t>
  </si>
  <si>
    <t>Janse, J.D</t>
  </si>
  <si>
    <t xml:space="preserve"> CABI Publishing.</t>
  </si>
  <si>
    <t xml:space="preserve">Agrios, N. G. </t>
  </si>
  <si>
    <t xml:space="preserve"> Elsevier Academic Press. USA</t>
  </si>
  <si>
    <t xml:space="preserve"> Fifth edition. 2005</t>
  </si>
  <si>
    <t>Borror, D.J.; Delong, D.M.</t>
  </si>
  <si>
    <t>First edition. 1981</t>
  </si>
  <si>
    <t xml:space="preserve">México una odisea culinaria </t>
  </si>
  <si>
    <t>Bueno para comer: enigmas de alimentación y cultura</t>
  </si>
  <si>
    <t>Acuicultura</t>
  </si>
  <si>
    <t>Fundamentos de Acuicultura</t>
  </si>
  <si>
    <t>Leche y Productos lácteos: vaca-oveja-cabra.</t>
  </si>
  <si>
    <t>Diana Kennedy</t>
  </si>
  <si>
    <t xml:space="preserve">Harris Marvin </t>
  </si>
  <si>
    <t>Carles Picazo</t>
  </si>
  <si>
    <t>Carles Vernet Saureu</t>
  </si>
  <si>
    <t xml:space="preserve">Serway, Raymond A. </t>
  </si>
  <si>
    <t>Editorial CENGAGE learning</t>
  </si>
  <si>
    <t>Tipler, Paul A; Mosca, Gene (2010)</t>
  </si>
  <si>
    <t xml:space="preserve">6ta Edición
Barcelona, España. Editorial Reverte 
</t>
  </si>
  <si>
    <t>González Arguinzones, Ubaldo</t>
  </si>
  <si>
    <t>Padilla Álvarez, Francisco</t>
  </si>
  <si>
    <t>México: Limusa.</t>
  </si>
  <si>
    <t xml:space="preserve">Charley, Helen. </t>
  </si>
  <si>
    <t xml:space="preserve"> México: Limusa</t>
  </si>
  <si>
    <t>Felows, P</t>
  </si>
  <si>
    <t xml:space="preserve"> España: Acribia.</t>
  </si>
  <si>
    <t>México: Mc. Graw-Hill.</t>
  </si>
  <si>
    <t>Baudi, D. S.</t>
  </si>
  <si>
    <t xml:space="preserve"> México: Pearson Educación. </t>
  </si>
  <si>
    <t>Badui, D. S.</t>
  </si>
  <si>
    <t>Pearson</t>
  </si>
  <si>
    <t>5ta. Ed.  2013</t>
  </si>
  <si>
    <t xml:space="preserve"> Editorial LIMUSA. México</t>
  </si>
  <si>
    <t>Editorial Trillas</t>
  </si>
  <si>
    <t xml:space="preserve">Lesur, L. </t>
  </si>
  <si>
    <t>Ed. Trillas, México.</t>
  </si>
  <si>
    <t>1ra. Ed. 199?</t>
  </si>
  <si>
    <t xml:space="preserve">Luquet.Francois M. </t>
  </si>
  <si>
    <t xml:space="preserve"> Ed. Acribia. Zaragoza, España</t>
  </si>
  <si>
    <t>Telescopes and Techniques. An Introduction to Practical Astronomy</t>
  </si>
  <si>
    <t xml:space="preserve">Tourism and Protected Areas: Benefits beyond Boundaries </t>
  </si>
  <si>
    <t xml:space="preserve">Monitoring for a Sustainable Tourism Transition: The Challenge of Developing and Using Indicators </t>
  </si>
  <si>
    <t>The Competitive Destination: A Sustainable Tourism Perspective</t>
  </si>
  <si>
    <t>Birds of Mexico and Central America</t>
  </si>
  <si>
    <t>National Geographic Field Guide to the Birds of North America</t>
  </si>
  <si>
    <t>Belcher, Wendy Laura</t>
  </si>
  <si>
    <t xml:space="preserve">Amat Llombart, Pablo y Francisca Ramón Fernández </t>
  </si>
  <si>
    <t xml:space="preserve">Picazo, Carles </t>
  </si>
  <si>
    <t>BOURGE, Pierre</t>
  </si>
  <si>
    <t>KITCHIN, Christopher R.</t>
  </si>
  <si>
    <t>Bushell</t>
  </si>
  <si>
    <t>Miller</t>
  </si>
  <si>
    <t>Ritchie</t>
  </si>
  <si>
    <t xml:space="preserve">Margalef, R.  </t>
  </si>
  <si>
    <t>Smith, R.L. y T.M. Smith. 2001</t>
  </si>
  <si>
    <t>Ber Van Perlo</t>
  </si>
  <si>
    <t>Ken Kaufman</t>
  </si>
  <si>
    <t>Jon L. Dunn, Jonathan Aldelfer</t>
  </si>
  <si>
    <t>Ocaña Albar, Inmaculada</t>
  </si>
  <si>
    <t>Barcelona España, pags. 277</t>
  </si>
  <si>
    <t>Ediciones Omega, S.A., 2013</t>
  </si>
  <si>
    <t>Cabi Publishing</t>
  </si>
  <si>
    <t>Universidad Politécnica de Valencia, España</t>
  </si>
  <si>
    <t>Sydney: Time-Life Book, 1994</t>
  </si>
  <si>
    <t>Universidad Nacional Autónoma de México- Centro Regional de Investigaciones Multidisciplinarias, Cuernavaca</t>
  </si>
  <si>
    <t>Diccionario de la lengua española.</t>
  </si>
  <si>
    <t>Gramática moderna de la lengua española.</t>
  </si>
  <si>
    <t xml:space="preserve">Curso de Lengua Española. </t>
  </si>
  <si>
    <t>Cuaderno de ejercicios prácticos redacción sin dolor.</t>
  </si>
  <si>
    <t xml:space="preserve">Redacción, composición y estilo. México: </t>
  </si>
  <si>
    <t>Bioética e investigación en salud</t>
  </si>
  <si>
    <t>La declaración universal sobre bioética y derechos humanos de la Unesco y la discapacidad</t>
  </si>
  <si>
    <t>Medio ambiente: sanidad y gestión</t>
  </si>
  <si>
    <t xml:space="preserve">Promoción y educación para la salud tendencias innovadoras </t>
  </si>
  <si>
    <t xml:space="preserve">Educación para la Salud Programas Preventivos  </t>
  </si>
  <si>
    <t>Manual de Epidemiologia y Salud Pública, para licenciatura y diplomaturas en ciencias de la salud</t>
  </si>
  <si>
    <t>Sistema Mexicano de Alimentos Equivalentes.</t>
  </si>
  <si>
    <t xml:space="preserve">Manual de Dietas Normales y Terapéuticas, los alimentos en la salud y la enfermedad. </t>
  </si>
  <si>
    <t xml:space="preserve">Estructura y función del cuerpo humano.  </t>
  </si>
  <si>
    <t>Medicina Interna,</t>
  </si>
  <si>
    <t>Brock Biology of microorganism.</t>
  </si>
  <si>
    <t>Brock Biology of microorganism</t>
  </si>
  <si>
    <t xml:space="preserve">Las Bases Farmacológicas de la Terapéutica </t>
  </si>
  <si>
    <r>
      <t xml:space="preserve">Real Academia Española. (2001). </t>
    </r>
    <r>
      <rPr>
        <i/>
        <sz val="10"/>
        <color theme="1"/>
        <rFont val="Arial"/>
        <family val="2"/>
      </rPr>
      <t/>
    </r>
  </si>
  <si>
    <t>Escalante, Beatriz.</t>
  </si>
  <si>
    <t xml:space="preserve">Valencia: Tirant Humanidades. </t>
  </si>
  <si>
    <t>México: Planeta.</t>
  </si>
  <si>
    <t>Limusa.</t>
  </si>
  <si>
    <t>Omega</t>
  </si>
  <si>
    <t>Editorial, Panamericana</t>
  </si>
  <si>
    <t xml:space="preserve"> McGraw – Hill,</t>
  </si>
  <si>
    <t>Editorial Panamericana</t>
  </si>
  <si>
    <t xml:space="preserve"> Editorial Omega </t>
  </si>
  <si>
    <t>Editorial Manual Moderno</t>
  </si>
  <si>
    <r>
      <t xml:space="preserve">Fuente de la Corte, Juan Luis. </t>
    </r>
    <r>
      <rPr>
        <i/>
        <sz val="10"/>
        <color theme="1"/>
        <rFont val="Arial"/>
        <family val="2"/>
      </rPr>
      <t/>
    </r>
  </si>
  <si>
    <r>
      <t xml:space="preserve">Hernando Cuadrado, Luis Alberto. </t>
    </r>
    <r>
      <rPr>
        <i/>
        <sz val="10"/>
        <color theme="1"/>
        <rFont val="Arial"/>
        <family val="2"/>
      </rPr>
      <t/>
    </r>
  </si>
  <si>
    <r>
      <t xml:space="preserve">Cohen, Sandro. </t>
    </r>
    <r>
      <rPr>
        <i/>
        <sz val="10"/>
        <color theme="1"/>
        <rFont val="Arial"/>
        <family val="2"/>
      </rPr>
      <t/>
    </r>
  </si>
  <si>
    <r>
      <t xml:space="preserve">González Ochoa, Rodrigo. </t>
    </r>
    <r>
      <rPr>
        <i/>
        <sz val="10"/>
        <color theme="1"/>
        <rFont val="Arial"/>
        <family val="2"/>
      </rPr>
      <t/>
    </r>
  </si>
  <si>
    <t>Cantú M., P.</t>
  </si>
  <si>
    <t>Casado, M.</t>
  </si>
  <si>
    <t>Gómez-Heras, J.</t>
  </si>
  <si>
    <t>Claudia Kuklinski</t>
  </si>
  <si>
    <t>Rogelia Perea Quesada</t>
  </si>
  <si>
    <t>Hernández-Aguado-Gil-Delgado Bolamar</t>
  </si>
  <si>
    <t>Voet – Voet – Pratt,</t>
  </si>
  <si>
    <t xml:space="preserve">L. Nelson David, Lehninger </t>
  </si>
  <si>
    <t>McKee Trudy y R. McKee James</t>
  </si>
  <si>
    <t>José Laguna, Enrique Peña,</t>
  </si>
  <si>
    <t>GUYTON Y HALL.</t>
  </si>
  <si>
    <t xml:space="preserve">STUART, I.F. </t>
  </si>
  <si>
    <t>Herráez, A.</t>
  </si>
  <si>
    <t xml:space="preserve"> Karp, G.  </t>
  </si>
  <si>
    <t>Pérez, A., Palacios, B., Castro, A. &amp; Flores, I.</t>
  </si>
  <si>
    <t>Kaufer-Horwitz, M., Pérez-Lizaur, A. y Arrollo P. (2015</t>
  </si>
  <si>
    <t>Roos, M. &amp; &amp; Pawlina, W.</t>
  </si>
  <si>
    <t xml:space="preserve">Thibodeau, Patton. 2012 </t>
  </si>
  <si>
    <t>Kasper L. Dennis,</t>
  </si>
  <si>
    <t>Hernández Chavez. Abel</t>
  </si>
  <si>
    <t>Harvey A. Richard &amp; Whalen Karen,</t>
  </si>
  <si>
    <t xml:space="preserve"> Becerril</t>
  </si>
  <si>
    <t xml:space="preserve"> Jawetz, Melnick y Adelberg,</t>
  </si>
  <si>
    <t>Madigan, M. Martinko. J. Dunlap P. Clark, Parker.</t>
  </si>
  <si>
    <t xml:space="preserve">Arenas Roberto  </t>
  </si>
  <si>
    <t>Becerril Flores Antonio, Romero Cabello Raúl.</t>
  </si>
  <si>
    <t xml:space="preserve">Prats, G. </t>
  </si>
  <si>
    <t>Madigan, M. Martinko. J. Dunlap P. Clark, Parker</t>
  </si>
  <si>
    <t xml:space="preserve">Velázquez </t>
  </si>
  <si>
    <t>Goodman &amp; Gilman</t>
  </si>
  <si>
    <t xml:space="preserve">González Saldaña Napoleón </t>
  </si>
  <si>
    <t xml:space="preserve"> Madrid: Espasa Calpe. </t>
  </si>
  <si>
    <t>Editorial Porrúa.</t>
  </si>
  <si>
    <t xml:space="preserve"> España: Elsevier.</t>
  </si>
  <si>
    <t>Madrid: McGraw-Hill-Interamericana.</t>
  </si>
  <si>
    <t>Elsevier.</t>
  </si>
  <si>
    <t>McGraw-Hill.</t>
  </si>
  <si>
    <t xml:space="preserve"> México: Fomento de Nutrición y salud A.C. </t>
  </si>
  <si>
    <t xml:space="preserve"> Editorial Panamericana</t>
  </si>
  <si>
    <t xml:space="preserve"> México: Mc Graw Hill Educación</t>
  </si>
  <si>
    <t xml:space="preserve"> Barcelona, España. Editorial ELSEVIER.</t>
  </si>
  <si>
    <t xml:space="preserve"> Pearson Education Inc New Jewesey</t>
  </si>
  <si>
    <t>Editorial Mc Graw Hill</t>
  </si>
  <si>
    <t xml:space="preserve"> Editorial Medica Panamericana</t>
  </si>
  <si>
    <t xml:space="preserve"> Pearson Education Inc New Jewesey.</t>
  </si>
  <si>
    <t xml:space="preserve"> 2ª Edición. 2007</t>
  </si>
  <si>
    <t>2ª Edición, 2007</t>
  </si>
  <si>
    <t>4ª Edición, 2008</t>
  </si>
  <si>
    <t>4ª Edición, 2009</t>
  </si>
  <si>
    <t xml:space="preserve"> 6ª Edición, 2009</t>
  </si>
  <si>
    <t>Segunda Edición., Vol. I). 2016</t>
  </si>
  <si>
    <t>(Septima Edición)  2013</t>
  </si>
  <si>
    <t xml:space="preserve"> Cuarta edición.2014</t>
  </si>
  <si>
    <t xml:space="preserve">Cuarta edición. </t>
  </si>
  <si>
    <t>Sexta edición</t>
  </si>
  <si>
    <t>Sexta edición 2012.</t>
  </si>
  <si>
    <t>(14° edición).</t>
  </si>
  <si>
    <t xml:space="preserve"> Ed. 19a, 2016</t>
  </si>
  <si>
    <t>1ra, 2014.</t>
  </si>
  <si>
    <t>6ta, 2016</t>
  </si>
  <si>
    <t>4ta, 2014</t>
  </si>
  <si>
    <t xml:space="preserve"> 26va, 2014</t>
  </si>
  <si>
    <t xml:space="preserve"> (2011).</t>
  </si>
  <si>
    <t>(2011).</t>
  </si>
  <si>
    <t xml:space="preserve">(2013). </t>
  </si>
  <si>
    <t xml:space="preserve"> (2013).</t>
  </si>
  <si>
    <t xml:space="preserve"> Ed 18ª.2010</t>
  </si>
  <si>
    <t>10ª 2003</t>
  </si>
  <si>
    <t xml:space="preserve"> 2011, 9ª edición</t>
  </si>
  <si>
    <t>Principles of Environmental Geochimistry California Andover.</t>
  </si>
  <si>
    <t>Wave Propagation in Elastic Solids Amsterdam</t>
  </si>
  <si>
    <t>Modern global seismology</t>
  </si>
  <si>
    <t xml:space="preserve">An Introduction to Seismology Earthquakes and Earth Structure </t>
  </si>
  <si>
    <t xml:space="preserve">Solar and Terrestrial Radiation; Methods and Measurements </t>
  </si>
  <si>
    <t>Applied Geophysics</t>
  </si>
  <si>
    <t>Instrumentation in Earthquake Seismology</t>
  </si>
  <si>
    <t>GPU Solutions to Multi-scale Problems in Science and Engineering</t>
  </si>
  <si>
    <r>
      <t>Fundamentals of Geophysics,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 </t>
    </r>
  </si>
  <si>
    <t xml:space="preserve"> Plate tectonics: How it works</t>
  </si>
  <si>
    <t>Plate tectonics:and insider´s history of the modern theory of the Earth</t>
  </si>
  <si>
    <t xml:space="preserve">Applied Geophysics </t>
  </si>
  <si>
    <t>Electricity and Magnetism</t>
  </si>
  <si>
    <t>Biology</t>
  </si>
  <si>
    <r>
      <rPr>
        <sz val="11"/>
        <color theme="1"/>
        <rFont val="Calibri"/>
        <family val="2"/>
        <scheme val="minor"/>
      </rPr>
      <t>    Tipler, Paul, Gene Mosca; .</t>
    </r>
  </si>
  <si>
    <t xml:space="preserve">Halliday, D; Resnick, R; Krane, K. </t>
  </si>
  <si>
    <t>Serway, R y J.W.Jewett</t>
  </si>
  <si>
    <t>G. Neby</t>
  </si>
  <si>
    <t xml:space="preserve">Serway, R. &amp; Beichner, R.J. </t>
  </si>
  <si>
    <t>Halliday, D., Resnick, R. &amp; Walker, J</t>
  </si>
  <si>
    <t>Achenbach, J.D.</t>
  </si>
  <si>
    <t>Lay, T., Wallace, T. C</t>
  </si>
  <si>
    <t xml:space="preserve">Stein S., Wysession M. </t>
  </si>
  <si>
    <t>Coulson, K.L</t>
  </si>
  <si>
    <t>Telford, W.M., Geldart, L.P. y Sheriff, R.E</t>
  </si>
  <si>
    <t>Havskov, J. y Alguacil, G</t>
  </si>
  <si>
    <t>Yuen, D. A., Wang, L., Ge, W</t>
  </si>
  <si>
    <t xml:space="preserve">Telford, W.M., Geldart, L.P. y Sheriff, R.E. </t>
  </si>
  <si>
    <t>Lowrie, W</t>
  </si>
  <si>
    <t xml:space="preserve">Cox, A. y Hart, B.R. </t>
  </si>
  <si>
    <t>Oreskes, N</t>
  </si>
  <si>
    <t>Tippens</t>
  </si>
  <si>
    <t xml:space="preserve"> Halliday, D; Resnick, R; Krane, K.</t>
  </si>
  <si>
    <t>W. Telford, L.P. Geldart, R.E Sheriff</t>
  </si>
  <si>
    <t>Brown, T., Lemay, H., Bursten, B., Murphy, C</t>
  </si>
  <si>
    <r>
      <t xml:space="preserve">Lehninger, </t>
    </r>
    <r>
      <rPr>
        <i/>
        <sz val="11"/>
        <color rgb="FF000000"/>
        <rFont val="Calibri"/>
        <family val="2"/>
        <scheme val="minor"/>
      </rPr>
      <t xml:space="preserve">et al. </t>
    </r>
  </si>
  <si>
    <t>Mader, S</t>
  </si>
  <si>
    <t xml:space="preserve">Miller, K. y Levine, J. </t>
  </si>
  <si>
    <t>Ed. Reverté, S. A. 2005</t>
  </si>
  <si>
    <t xml:space="preserve">Ed. CECSA. 1997.(Clásico) México. </t>
  </si>
  <si>
    <t>Ed Cengage Learning Editores, S.A. 2015</t>
  </si>
  <si>
    <t>Hants &amp; Pacific Grove,2003</t>
  </si>
  <si>
    <t>(7ª edición). México: McGraw-Hill</t>
  </si>
  <si>
    <t>México: CECSA</t>
  </si>
  <si>
    <t xml:space="preserve">North-Holland/American Elsevier, 1973 </t>
  </si>
  <si>
    <t xml:space="preserve">U.S.A. Academic Press, 1995 </t>
  </si>
  <si>
    <r>
      <rPr>
        <sz val="11"/>
        <color theme="1"/>
        <rFont val="Calibri"/>
        <family val="2"/>
        <scheme val="minor"/>
      </rPr>
      <t>     Blackwell Publishing, 2003</t>
    </r>
  </si>
  <si>
    <t xml:space="preserve">Academic Press, 1975 </t>
  </si>
  <si>
    <t>Cambridge University Press.</t>
  </si>
  <si>
    <t>Berlin, Alemania: Springer.</t>
  </si>
  <si>
    <t>Cambridge University Press: New York, United States of America.</t>
  </si>
  <si>
    <t>Boston, EUA: Blackwell</t>
  </si>
  <si>
    <t>Westview Press</t>
  </si>
  <si>
    <t xml:space="preserve">Ed. McGrawHil </t>
  </si>
  <si>
    <t>Ed. CECSA</t>
  </si>
  <si>
    <t>Ed. Cambridge University Press</t>
  </si>
  <si>
    <t>Spring 2005</t>
  </si>
  <si>
    <t>CENGAGE</t>
  </si>
  <si>
    <t>Pearson.</t>
  </si>
  <si>
    <t>3ra edición. Omega, 2000</t>
  </si>
  <si>
    <t>9na edición. Estados Unidos: McGraw Hill, 2007</t>
  </si>
  <si>
    <t>Pearson Educación, 2007</t>
  </si>
  <si>
    <t>1997.(Clásico) México.</t>
  </si>
  <si>
    <t>México: McGraw-Hill</t>
  </si>
  <si>
    <t>CECSA</t>
  </si>
  <si>
    <t>Academic Press, 1995</t>
  </si>
  <si>
    <t>Press.</t>
  </si>
  <si>
    <t>Springer</t>
  </si>
  <si>
    <t>Springer.</t>
  </si>
  <si>
    <t>America.</t>
  </si>
  <si>
    <t>Blackwell</t>
  </si>
  <si>
    <t>Press</t>
  </si>
  <si>
    <t>McGrawHil</t>
  </si>
  <si>
    <t>Cambridge University Press</t>
  </si>
  <si>
    <t>Omega, 2000</t>
  </si>
  <si>
    <t>Estados Unidos: McGraw Hill, 2007</t>
  </si>
  <si>
    <t>GRAMÁTICA LATINA</t>
  </si>
  <si>
    <t>LAS CONFESIONES</t>
  </si>
  <si>
    <t>ÉTICA A NICÓMACO</t>
  </si>
  <si>
    <t>Tratado sobre los principios del conocimiento humano</t>
  </si>
  <si>
    <t xml:space="preserve">De la edad media al renacimiento </t>
  </si>
  <si>
    <t xml:space="preserve">De las revoluciones </t>
  </si>
  <si>
    <t>La estructura ausente</t>
  </si>
  <si>
    <t>Verdad y método</t>
  </si>
  <si>
    <t>La Divina Comedia</t>
  </si>
  <si>
    <t>Beowulf</t>
  </si>
  <si>
    <t>Edda mayor</t>
  </si>
  <si>
    <t>El cantar de Roldán</t>
  </si>
  <si>
    <t xml:space="preserve">Cantar de los Nibelungos </t>
  </si>
  <si>
    <t>Tristán e Iseo</t>
  </si>
  <si>
    <t>El Decamerón</t>
  </si>
  <si>
    <t>Cuentos de Canterbury</t>
  </si>
  <si>
    <t>Canciones y poemas de amor</t>
  </si>
  <si>
    <t>Libro de las bestias</t>
  </si>
  <si>
    <t>Orlando furioso</t>
  </si>
  <si>
    <t>Libros de las maravillas del mundo</t>
  </si>
  <si>
    <t>La trágica historia de la vida y muerte del Doctor Fausto</t>
  </si>
  <si>
    <t>Ensayos I</t>
  </si>
  <si>
    <t>Cancionero I</t>
  </si>
  <si>
    <t>Gargantúa</t>
  </si>
  <si>
    <t xml:space="preserve">Edda menor </t>
  </si>
  <si>
    <t>La viuda embarazada</t>
  </si>
  <si>
    <t>Lecturas de ficción contemporánea de Kafka a Ishiguro</t>
  </si>
  <si>
    <t>Antigua luz</t>
  </si>
  <si>
    <t>Seda</t>
  </si>
  <si>
    <t>Niveles de vida</t>
  </si>
  <si>
    <t xml:space="preserve">Esperando a Godot </t>
  </si>
  <si>
    <t>La entrada en guerra</t>
  </si>
  <si>
    <t>La peste</t>
  </si>
  <si>
    <t>El ruletista</t>
  </si>
  <si>
    <t>Cuentos completos</t>
  </si>
  <si>
    <t>Vida y destino</t>
  </si>
  <si>
    <t>Bajo la estrella de otoño</t>
  </si>
  <si>
    <t>El rinoceronte y otros relatos</t>
  </si>
  <si>
    <t>LOS FILÓSOFOS GRIEGOS</t>
  </si>
  <si>
    <t>TEXTOS DE GRANDES FILÓSOFOS. EDAD MEDIA</t>
  </si>
  <si>
    <t>LOS FILÓSOFOS DEL RENACIMIENTO: SELECCIÓN DE TEXTOS</t>
  </si>
  <si>
    <t>MOVIMIENTOS FILOFÓFICOS ACTUALES</t>
  </si>
  <si>
    <t>LÓGICA SIMBÓLICA</t>
  </si>
  <si>
    <t>INTRODUCCIÓN A LA LÓGICA FORMAL</t>
  </si>
  <si>
    <t>INTRODUCCIÓN A LA LÓGICA</t>
  </si>
  <si>
    <t>CREER, SABER, CONOCER.</t>
  </si>
  <si>
    <t>LA LÓGICA DE LA INVESTIGACIÓN CIENTIFICA</t>
  </si>
  <si>
    <t>¿QUÉ ES EL HOMBRE?</t>
  </si>
  <si>
    <t>ESTUDIOS ARISTETÉLICOS</t>
  </si>
  <si>
    <t>EL PENSAMIENTO ALEMÁN DE KANT A HEIDEGGER, TOMO I</t>
  </si>
  <si>
    <t>EL PENSAMIENTO ALEMÁN DE KANT A HEIDEGGER, TOMO II</t>
  </si>
  <si>
    <t>EL PENSAMIENTO ALEMÁN DE KANT A HEIDEGGER, TOMO III</t>
  </si>
  <si>
    <t>LA DIALÉCTICA DE HEGEL. CINCO ENSAYOS HERMENÉUTICOS</t>
  </si>
  <si>
    <t>HEGEL, MARX, NIETZSCHE</t>
  </si>
  <si>
    <t>SER Y TIEMPO</t>
  </si>
  <si>
    <t>LA HERMENÉUTICA</t>
  </si>
  <si>
    <t>EL SOCIÓLOGO Y EL HISTORIADOR</t>
  </si>
  <si>
    <t>EL SENTIDO PRÁCTICO</t>
  </si>
  <si>
    <t>EL OFICIO DE SOCIÓLOGO: PROPUESTOS EPISTEMOLÓGICOS</t>
  </si>
  <si>
    <t>COSAS DICHAS</t>
  </si>
  <si>
    <t>¿QUÉ SIGNIFICA HABLAR?</t>
  </si>
  <si>
    <t>HOMO ACADEMICUS</t>
  </si>
  <si>
    <t>La vida de Don Quijote y Sancho</t>
  </si>
  <si>
    <t>La historia del arte</t>
  </si>
  <si>
    <t>¿Qué me quieres amor? </t>
  </si>
  <si>
    <t>Un soneto me manda hacer Violante</t>
  </si>
  <si>
    <t>Escribir y callar</t>
  </si>
  <si>
    <t>Historia de una escalera</t>
  </si>
  <si>
    <t>Amor se escribe sin hache</t>
  </si>
  <si>
    <t>El cuarto de atrás</t>
  </si>
  <si>
    <t>Primera memoria</t>
  </si>
  <si>
    <t>Tiempo de silencio</t>
  </si>
  <si>
    <t>La tesis de Nancy</t>
  </si>
  <si>
    <t>Poemas</t>
  </si>
  <si>
    <t>Narrativa breve española de la primera mitad del siglo XX</t>
  </si>
  <si>
    <t>Comedia Humana</t>
  </si>
  <si>
    <t>Nueva historia de la literatura hispanoamericana </t>
  </si>
  <si>
    <t>El comentario de textos</t>
  </si>
  <si>
    <t>Liñán Ávila, Edgar</t>
  </si>
  <si>
    <t>A.A.V.V.</t>
  </si>
  <si>
    <t>Abbagnano, Nicola</t>
  </si>
  <si>
    <t>Aristóteles.</t>
  </si>
  <si>
    <t xml:space="preserve">Aristóteles. </t>
  </si>
  <si>
    <t>Berkeley, G</t>
  </si>
  <si>
    <t>Colomer, E. D</t>
  </si>
  <si>
    <t>Copérnico, Nicolas.</t>
  </si>
  <si>
    <t>Eco, Umberto</t>
  </si>
  <si>
    <t>Hans-Georg , Gadamer</t>
  </si>
  <si>
    <t>Mora , Ferrater Y</t>
  </si>
  <si>
    <t>Reale, Giovanni</t>
  </si>
  <si>
    <t>Verneaux, R.</t>
  </si>
  <si>
    <t>Aligheri, Dante</t>
  </si>
  <si>
    <t>Anónimo</t>
  </si>
  <si>
    <t>Béroul</t>
  </si>
  <si>
    <t>Boccacio, Giovanni</t>
  </si>
  <si>
    <t xml:space="preserve">Chaucer, Geoffrey </t>
  </si>
  <si>
    <t>Donne, John</t>
  </si>
  <si>
    <t>Llull, Ramon</t>
  </si>
  <si>
    <t>Ludovico Ariosto</t>
  </si>
  <si>
    <t xml:space="preserve">Luis de Camoens </t>
  </si>
  <si>
    <t xml:space="preserve">Marco Polo </t>
  </si>
  <si>
    <t xml:space="preserve">Marlow, Christopher </t>
  </si>
  <si>
    <t>Milton, John</t>
  </si>
  <si>
    <t>Montaigne, Michel de</t>
  </si>
  <si>
    <t>Petrarca</t>
  </si>
  <si>
    <t>Rabelais, Francois</t>
  </si>
  <si>
    <t>Shakespeare, William</t>
  </si>
  <si>
    <t>Stúrluson, Snorri</t>
  </si>
  <si>
    <t>Amis, Martin</t>
  </si>
  <si>
    <t>Aparicio Maydeu, Javier</t>
  </si>
  <si>
    <t>Babel, Isaak</t>
  </si>
  <si>
    <t>Banville, John</t>
  </si>
  <si>
    <t>Baricco, Alessandro</t>
  </si>
  <si>
    <t xml:space="preserve">Barnes, Julian. </t>
  </si>
  <si>
    <t>Beckett, Samuel</t>
  </si>
  <si>
    <t>Calvino, Italo</t>
  </si>
  <si>
    <t>Camus, Albert</t>
  </si>
  <si>
    <t xml:space="preserve">Cartarescu, Mircea </t>
  </si>
  <si>
    <t>Chejov, Anton</t>
  </si>
  <si>
    <t xml:space="preserve">Grossman, Vasili </t>
  </si>
  <si>
    <t>Hamsun, Knut</t>
  </si>
  <si>
    <t>Ionesco, Eugène</t>
  </si>
  <si>
    <t>VARIOS AUTORES</t>
  </si>
  <si>
    <t>ARISTÓTELES</t>
  </si>
  <si>
    <t>GUTHRIE, W.K.C.</t>
  </si>
  <si>
    <t>KIRK, G.S., RAVEN, J.E., SCHOFIELD, M.</t>
  </si>
  <si>
    <t>CANALS, VIDAL, F.</t>
  </si>
  <si>
    <t>ETIENNE</t>
  </si>
  <si>
    <t>FERNÁNDEZ, C.</t>
  </si>
  <si>
    <t>CASSIRER, E.</t>
  </si>
  <si>
    <t>DESCARTES, R.</t>
  </si>
  <si>
    <t>G.W.F.</t>
  </si>
  <si>
    <t>HUME, D.</t>
  </si>
  <si>
    <t>KANT, I.</t>
  </si>
  <si>
    <t>SÁEZ, R., L.</t>
  </si>
  <si>
    <t>CANTO-SPERBER, M.</t>
  </si>
  <si>
    <t>GARRIDO, M.</t>
  </si>
  <si>
    <t>DEAÑO, A.</t>
  </si>
  <si>
    <t>COPI, I., COHEN, C.</t>
  </si>
  <si>
    <t>HEIDEGGER, M.</t>
  </si>
  <si>
    <t>MUÑOZ, J., VELARDE, J</t>
  </si>
  <si>
    <t>DANCY, J.</t>
  </si>
  <si>
    <t>VILLORO, L.</t>
  </si>
  <si>
    <t>KUHN, T.</t>
  </si>
  <si>
    <t>POPPER, K.</t>
  </si>
  <si>
    <t>OLIVE, L. Y PÉREZ RANSANZ, A.</t>
  </si>
  <si>
    <t>BUBER, M.</t>
  </si>
  <si>
    <t>VIGO, A.</t>
  </si>
  <si>
    <t>GADAMER, H.G.</t>
  </si>
  <si>
    <t>NIETZSCHE, F.</t>
  </si>
  <si>
    <t>LEFEBVRE, H.</t>
  </si>
  <si>
    <t>FÁTIMA GUTIÉRREZ</t>
  </si>
  <si>
    <t>MAURIZIO FERRARIS</t>
  </si>
  <si>
    <t>PIERRE BORDIEU</t>
  </si>
  <si>
    <t>SIGLO XXI</t>
  </si>
  <si>
    <t>GREDOS</t>
  </si>
  <si>
    <t>FCE</t>
  </si>
  <si>
    <t>HERDER. GILSON</t>
  </si>
  <si>
    <t>EDICIONES RIALP</t>
  </si>
  <si>
    <t>BIBLIOTECA DE AUTORES CRISTIANOS</t>
  </si>
  <si>
    <t>TECNOS</t>
  </si>
  <si>
    <t>TAURUS</t>
  </si>
  <si>
    <t>TROTTA</t>
  </si>
  <si>
    <t>ALIANZA</t>
  </si>
  <si>
    <t>LIMUSA</t>
  </si>
  <si>
    <t>GEDISA</t>
  </si>
  <si>
    <t>EUNSA</t>
  </si>
  <si>
    <t>CÁTEDRA</t>
  </si>
  <si>
    <t>EDICIONES CRISTIANDAD</t>
  </si>
  <si>
    <t>ABADA EDITORES</t>
  </si>
  <si>
    <t>MILENIO</t>
  </si>
  <si>
    <t>AKAL</t>
  </si>
  <si>
    <t>Ecohealth research in practice. Innovative applications of an ecosystem approach to health.</t>
  </si>
  <si>
    <t>Ecosystems and human well-being. A report of the millenium ecosystem assessment.</t>
  </si>
  <si>
    <t>Atlas of health and c</t>
  </si>
  <si>
    <t xml:space="preserve">Tratado de fisiologia, Guyton y Hall, 13va. Edicion, 2016 </t>
  </si>
  <si>
    <t>Fisiologia Humana, Stuart Ira Fox, 13va. Edición, 2014</t>
  </si>
  <si>
    <t>Molecular Cell Biology. WH Freeman. New York.</t>
  </si>
  <si>
    <t>Genètica clìnica. Manual Moderno. Mèxico. 2012</t>
  </si>
  <si>
    <t>Genètica en medicina. 7ma. Ediciòn. Elsevier. Masson. Barcelona. 2008</t>
  </si>
  <si>
    <t xml:space="preserve"> Genètica. 5ta. Ed. Elsevier. Madrid. 2014</t>
  </si>
  <si>
    <t>Interactive Atlas of Human Anatomy. (Götzens V., Trad.) Barcelona, España: Elsevier. 2011</t>
  </si>
  <si>
    <t>Histologìa y biologìa celular. Introducciòn a la anatomia patologica. 2da. Elsevier. Barcelona, España. 2008</t>
  </si>
  <si>
    <t>Medicina Interna, Kasper L. Dennis, Ed. 19a, 2016</t>
  </si>
  <si>
    <t>Goodman and Gilman. The Pharmacological Basics of Therapeutics.12ª  edición.</t>
  </si>
  <si>
    <t>El Sistema Inmune. 3ra. Edición, El Manual Moderno. 2011</t>
  </si>
  <si>
    <t xml:space="preserve">Immunology. 5th Edition, Mosby Internatinal Ltd. 1998 </t>
  </si>
  <si>
    <t>Immunobiology The Immune System in Health and Disease. 7th Edition, Elsevier Science Ltd/Garland Publishing. 1999</t>
  </si>
  <si>
    <t>Cellular and Molecular Immunology.7th Edition, Sanders. 2012</t>
  </si>
  <si>
    <t>PATOLOGIA ESTRUCTURAL Y FUNCIONAL, ROBBINS Y COTRAN. KUMAR, ABBAS, ASTER. 9a. ED. 2015.</t>
  </si>
  <si>
    <t>Charron D. E.</t>
  </si>
  <si>
    <t>Whatson R. &amp; A. H. Zahkri</t>
  </si>
  <si>
    <t>WHO/WMO</t>
  </si>
  <si>
    <t>GYTON Y HALL</t>
  </si>
  <si>
    <t>STUART IRA FOX</t>
  </si>
  <si>
    <t>HERRÁEZ, A.</t>
  </si>
  <si>
    <t>SALAZAR, MONTES, A, ET AL.</t>
  </si>
  <si>
    <t>KARP, G.</t>
  </si>
  <si>
    <t>WATSON, J.</t>
  </si>
  <si>
    <t>LODISH, H, ET AL.</t>
  </si>
  <si>
    <t>DEL CASTILLO-RUIZ, V.</t>
  </si>
  <si>
    <t>NUSSBAUM, R.</t>
  </si>
  <si>
    <t>JORDE, L.</t>
  </si>
  <si>
    <t>NETER, F.</t>
  </si>
  <si>
    <t>LATARJET, M.</t>
  </si>
  <si>
    <t>T.</t>
  </si>
  <si>
    <t>LÓPEZ SERNA, NORBERTO</t>
  </si>
  <si>
    <t>GARTNER, L.</t>
  </si>
  <si>
    <t>KIERSZENBAUM, A.</t>
  </si>
  <si>
    <t>KASPER L. DENNIS</t>
  </si>
  <si>
    <t>THE PHARMACO PHARMACOLOGICAL</t>
  </si>
  <si>
    <t>PARHAM, P.</t>
  </si>
  <si>
    <t>ROITT I, BROSTOFF J, MALE.</t>
  </si>
  <si>
    <t>JANEWAY CHA, TRAVERS P, WALPORT M, CAPRA JD.</t>
  </si>
  <si>
    <t>ABBAS AK, LITCHMAN AH, POBER JS.</t>
  </si>
  <si>
    <t>PATOLOGIA ESTRUCTURAL Y FUNCIONAL, ROBBINS Y COTRAN.</t>
  </si>
  <si>
    <t>Editorial Springer</t>
  </si>
  <si>
    <t>Editorial WHO</t>
  </si>
  <si>
    <t>ELSEVIER</t>
  </si>
  <si>
    <t>MCGRAW HILL</t>
  </si>
  <si>
    <t>EDITORIAL MÉDICA PANAMERICANA</t>
  </si>
  <si>
    <t>WH FREEMAN NEW YORK</t>
  </si>
  <si>
    <t>MANUAL MODERNO</t>
  </si>
  <si>
    <t>BARCELON</t>
  </si>
  <si>
    <t>ESPAÑA MÉDICA</t>
  </si>
  <si>
    <t>LIPPINCOTT WILLIAM &amp; WILKINS</t>
  </si>
  <si>
    <t>MOSBY INTERATIONAL</t>
  </si>
  <si>
    <t xml:space="preserve">ELSEVIER </t>
  </si>
  <si>
    <t xml:space="preserve">AVANCES DE LA CIENCIA DE LA PRODUCCIÓN LECHERA </t>
  </si>
  <si>
    <t>REPRODUCCIÓN DE ANIMALES DOMÉSTICOS COMPENDIO</t>
  </si>
  <si>
    <t xml:space="preserve">ENFERMEDADES DEL GANADO VACUNO LECHERO </t>
  </si>
  <si>
    <t>BOVINOS DE LECHE. MANUAL PARA EDUCACIÓN</t>
  </si>
  <si>
    <t>CONSTRUCCIÓN DE CERCOS PARA GANADO BOVINO</t>
  </si>
  <si>
    <t xml:space="preserve">ZOOTECNIA DE GANADO CAPRINO </t>
  </si>
  <si>
    <t>SANIDAD DEL GANADO LECHERO</t>
  </si>
  <si>
    <t xml:space="preserve">DIAGNÓSTICO PRÁCTICO POR IMAGEN PARA TÉCNICOS </t>
  </si>
  <si>
    <t>REPRODUCCIÓN DE GANADO VACUNO</t>
  </si>
  <si>
    <t>REPRODUCCIÓN APLICADA EN EL GANADO BOVINO LECHERO</t>
  </si>
  <si>
    <t>PHILLIPS, C.J.C.</t>
  </si>
  <si>
    <t>CHURCH, C.D.</t>
  </si>
  <si>
    <t>GALINDA, C.H. ET AL.</t>
  </si>
  <si>
    <t>REBHUM, C.W.</t>
  </si>
  <si>
    <t>SUMANO, L.H. Y OCOMPO, C.L.</t>
  </si>
  <si>
    <t>S.E.P.</t>
  </si>
  <si>
    <t>MELLADO, B.M.</t>
  </si>
  <si>
    <t>CANTU, B.J.E.</t>
  </si>
  <si>
    <t>ANDREWS, A.H.</t>
  </si>
  <si>
    <t>HAN, M.C.</t>
  </si>
  <si>
    <t>Scolari, C</t>
  </si>
  <si>
    <t xml:space="preserve">Gómez-Heras, J </t>
  </si>
  <si>
    <t>Sutton, Harmon</t>
  </si>
  <si>
    <t>CUNNINGHAM, G.J.</t>
  </si>
  <si>
    <t>PITERS, A.R.</t>
  </si>
  <si>
    <t>Cordova, de la B., L.</t>
  </si>
  <si>
    <t>CARRANZA SEBASTIÁN, L.</t>
  </si>
  <si>
    <t>GORDON, I; N, DAVID; M, GEORGE</t>
  </si>
  <si>
    <t>Editorial LIMUSA</t>
  </si>
  <si>
    <t>ELSEVIER SAUNDERS</t>
  </si>
  <si>
    <t>TRILLAS EL GANADO BOVINO LECHERO. 1993. REIMP. 2005. TRILLAS</t>
  </si>
  <si>
    <t>MASSON MÈXICO</t>
  </si>
  <si>
    <t>ZARAGOZA ESPAÑA</t>
  </si>
  <si>
    <t>EMPRENDIMIENTO: CONCEPTOS Y PLAN DE NEGOCIOS</t>
  </si>
  <si>
    <t>COMO ELABORAR UN PLAN DE NEGOCIOS</t>
  </si>
  <si>
    <t>GESTIÓN INFORMATIZADA DE PROYECTOS DE INNOVACIÓN</t>
  </si>
  <si>
    <t>METODOS CUANTITATIVOS PARA LOS NEGOCIOS</t>
  </si>
  <si>
    <t>LOGISTICA INTERNACIONAL</t>
  </si>
  <si>
    <t>HABILIDADES DIRECTIVAS</t>
  </si>
  <si>
    <t>DERECHO DE LA PROPIEDAD INTELECTUAL</t>
  </si>
  <si>
    <t>MATEMÁTICAS FINANCIERAS</t>
  </si>
  <si>
    <t>SIERRA, C.P.</t>
  </si>
  <si>
    <t>STUTELY, R.</t>
  </si>
  <si>
    <t>LUIS F. DIAZ</t>
  </si>
  <si>
    <t>ANDERSON, DAVID RAY</t>
  </si>
  <si>
    <t>DAVID PIERRE A.</t>
  </si>
  <si>
    <t>BERTA ERMILA MADRIGAL TORRES</t>
  </si>
  <si>
    <t>Solorio Pérez, Óscar Javier</t>
  </si>
  <si>
    <t>Héctor Manuel Vidaurri Aguirre</t>
  </si>
  <si>
    <t>UAH</t>
  </si>
  <si>
    <t>CENGAGE LEARNING</t>
  </si>
  <si>
    <t>MCGRAWHILL</t>
  </si>
  <si>
    <t>CENGAGE Learning</t>
  </si>
  <si>
    <t>TERCERA 2017</t>
  </si>
  <si>
    <t>Sexta</t>
  </si>
  <si>
    <t>b) Complementaria</t>
  </si>
  <si>
    <t>a) Básica</t>
  </si>
  <si>
    <t>INTRODUCCIÓN AL PENSAMIENTO COMPLEJO.</t>
  </si>
  <si>
    <t>ADMINISTRACIÓN DEL SERVICIO DE ALIMENTOS</t>
  </si>
  <si>
    <t>NUTRIGENOMICS AND NUTRIGENETICS IN FUNCTIONAL FOODS AND PERSONALIZED NUTRITION</t>
  </si>
  <si>
    <t>NUTRICIÓN MOLECULAR</t>
  </si>
  <si>
    <t>TABLAS DE USO PRÁCTICO DE LOS ALIMENTOS DE MAYOR CONSUMO</t>
  </si>
  <si>
    <t>TRATADO DE ALIMENTOS Y BEBIDAS</t>
  </si>
  <si>
    <t>SISTEMA MEXICANO DE ALIMENTOS EQUIVALENTES</t>
  </si>
  <si>
    <t>NUTRICIÓN Y ALIMENTACIÓN HUMANA</t>
  </si>
  <si>
    <t>CONTROL DE COSTOS Y GASTOS EN LOS RESTAURANTES</t>
  </si>
  <si>
    <t>DIRECCIÓN DE ALIMENTOS Y BEBIDAS EN HOTELES</t>
  </si>
  <si>
    <t>SISTEMA MEXICANO DE ALIMENTOS Y EQUIVALENCIAS</t>
  </si>
  <si>
    <t xml:space="preserve">Morin, E. (2007)  </t>
  </si>
  <si>
    <t>REAY, J</t>
  </si>
  <si>
    <t>SALAZAR, A.M., SANDOVAL, A, ARMENDÁRIZ, J.</t>
  </si>
  <si>
    <t>CHANDAR, N. VISELLI, S.</t>
  </si>
  <si>
    <t>FERGUSON, L., R.</t>
  </si>
  <si>
    <t>GORDILLO, B.D., GORDILLO, D.E.</t>
  </si>
  <si>
    <t xml:space="preserve">Badui, D. S  </t>
  </si>
  <si>
    <t>“MIRIAM MUNOZ”. Tercera edición.</t>
  </si>
  <si>
    <t xml:space="preserve">Eduardo Mendoza, Concepción Calvo. </t>
  </si>
  <si>
    <t xml:space="preserve">Reynoso, J. </t>
  </si>
  <si>
    <t>Marvan, LabordeLeticia; Pérez, Lizaur Ana Berta .</t>
  </si>
  <si>
    <t xml:space="preserve">Ordòñez, J.A.; Cambero, M.I.; Fernàndez, L.; Garcìa, M.l.; Garcìa de Fernando, G.; De la Hoz, L. Selgas, M.D. </t>
  </si>
  <si>
    <t>Ordòñez, J.A.; Cambero, M.I.; Fernàndez, L.; Garcìa, M.l.; Garcìa de Fernando, G.; De la Hoz, L. Selgas, M.D.</t>
  </si>
  <si>
    <t xml:space="preserve"> Mataix Verdu. Jose, 2da, 2009</t>
  </si>
  <si>
    <t xml:space="preserve">Cuevas, F. </t>
  </si>
  <si>
    <t xml:space="preserve">Reay, J. </t>
  </si>
  <si>
    <t xml:space="preserve">Lara, J. </t>
  </si>
  <si>
    <t xml:space="preserve">Pérez-Lizaur, A., Palacios, B. </t>
  </si>
  <si>
    <t xml:space="preserve">Taylor, E., Taylor, J. </t>
  </si>
  <si>
    <t>MCGRAW- HILL</t>
  </si>
  <si>
    <t>WOLTERS KLUWER/LIPPINCOTT WILLIAMS &amp; WILKINS</t>
  </si>
  <si>
    <t>BOCA DE RATÓN</t>
  </si>
  <si>
    <t>Editorial Pearson.  México. 2013</t>
  </si>
  <si>
    <t xml:space="preserve"> 5ta edición.  </t>
  </si>
  <si>
    <t>Mc. Grawn Hill. 2010.</t>
  </si>
  <si>
    <t xml:space="preserve"> 2da. Ed. Fomento de Nutrición y Salud. 2005</t>
  </si>
  <si>
    <t xml:space="preserve"> México. Editorial  Limusa. 2002. </t>
  </si>
  <si>
    <t xml:space="preserve"> Sìntesis. España 1998</t>
  </si>
  <si>
    <t>Sìntesis. España 1998</t>
  </si>
  <si>
    <t>España: Limusa</t>
  </si>
  <si>
    <t>. 2a ed. México. Trillas</t>
  </si>
  <si>
    <t>México: Limusa</t>
  </si>
  <si>
    <t xml:space="preserve">Cuadernos de nutricion </t>
  </si>
  <si>
    <t>España: Acribia</t>
  </si>
  <si>
    <t>EDA EDICIÓN</t>
  </si>
  <si>
    <t>LA COMUNICACIÓN</t>
  </si>
  <si>
    <t>HISTORIA DEL ARTE EN MÉXICO</t>
  </si>
  <si>
    <t>CONCEPTOS DE ARTE MODERNO</t>
  </si>
  <si>
    <t>HISTORIA DE LA OPINIÓN PÚBLICA</t>
  </si>
  <si>
    <t>PHOTOREPORTING</t>
  </si>
  <si>
    <t>VIAJE AL MACONDO REAL Y OTRAS CRÓNICAS</t>
  </si>
  <si>
    <t>FELIPE PENA DE OLIVEIRA</t>
  </si>
  <si>
    <t>Romeo Antonio Figueroa Bermúdez (Editorial Pearson)</t>
  </si>
  <si>
    <t>ESCANDELL, M</t>
  </si>
  <si>
    <t>PÉREZ ESTEVE P Y ZAYAS F</t>
  </si>
  <si>
    <t>MANUEL LOZANO FUENTES</t>
  </si>
  <si>
    <t>JUAN ACHA</t>
  </si>
  <si>
    <t>NIKOS STANGOS</t>
  </si>
  <si>
    <t>J HABERMAS</t>
  </si>
  <si>
    <t>KAROL KÁLLAY</t>
  </si>
  <si>
    <t>ALBERTO SALCEDO RAMOS</t>
  </si>
  <si>
    <t>GRIJALBO</t>
  </si>
  <si>
    <t>SLOVART</t>
  </si>
  <si>
    <t>PEPITAS</t>
  </si>
  <si>
    <t>SUSAETA</t>
  </si>
  <si>
    <t>La Función del Orientador</t>
  </si>
  <si>
    <t>Orientación Educativa e Intervención Psicopedagógica:</t>
  </si>
  <si>
    <t>Código deontológico del psicólogo</t>
  </si>
  <si>
    <t>CÓMO ARGUMENTAR</t>
  </si>
  <si>
    <t xml:space="preserve">DIDÁCTICA DE LA EDUCACIÓN ESPECIAL </t>
  </si>
  <si>
    <t xml:space="preserve">VISIONES Y REVISIONES DE LA DISCAPACIDAD </t>
  </si>
  <si>
    <t xml:space="preserve">Orientación Educativa e Intervención Psicopedagógica: </t>
  </si>
  <si>
    <t>Leona E. Tyler</t>
  </si>
  <si>
    <t>Santana Vega Lidia E</t>
  </si>
  <si>
    <t>Monserrat Castello (Editorial GRAO)</t>
  </si>
  <si>
    <t>Felipe Pena de Oliveira</t>
  </si>
  <si>
    <t>JUAN GUARDIA OLMOS</t>
  </si>
  <si>
    <t>ALASTAIR BONNET</t>
  </si>
  <si>
    <t>FRANCISCO SALVADOR MATA</t>
  </si>
  <si>
    <t>PAULO FREIRE</t>
  </si>
  <si>
    <t xml:space="preserve">PATRICIA BROGNA </t>
  </si>
  <si>
    <t>DELTA</t>
  </si>
  <si>
    <t xml:space="preserve">EDITORIAL SINTESIS </t>
  </si>
  <si>
    <t xml:space="preserve">SIGLO VEINTIUNO EDITORES </t>
  </si>
  <si>
    <t>EDICIONES ALJIBE</t>
  </si>
  <si>
    <t>Ediciones Pirámide.</t>
  </si>
  <si>
    <t>1° EDICIÓN/ 2009</t>
  </si>
  <si>
    <t>2° EDICIÓN/ 2011</t>
  </si>
  <si>
    <t>Primera edición (2012)</t>
  </si>
  <si>
    <t xml:space="preserve">Basica </t>
  </si>
  <si>
    <t xml:space="preserve"> Rafael Bisquerra Alzina.</t>
  </si>
  <si>
    <t>Manual de Seguridad e Higiene Industrial</t>
  </si>
  <si>
    <t>La Seguridad Industrial</t>
  </si>
  <si>
    <t>Seguridad Industrial y Salud</t>
  </si>
  <si>
    <t>Manual para el Técnico en Prevención de Riesgos Laborales</t>
  </si>
  <si>
    <t xml:space="preserve">hysics for Scientists and Engineers: Mechanics, Oscillations and Waves, Thermodynamics </t>
  </si>
  <si>
    <t>Las bases farmacológicas de la terapéutica.</t>
  </si>
  <si>
    <t>Camilo Janana Abraham</t>
  </si>
  <si>
    <t>Grimaldi-Simmons</t>
  </si>
  <si>
    <t>C. Ray Asfhal</t>
  </si>
  <si>
    <t xml:space="preserve">Halliday, D., Resnick, R. y Krane, K. </t>
  </si>
  <si>
    <t>Tipler, P. E</t>
  </si>
  <si>
    <t>Steven S. Zundhal.</t>
  </si>
  <si>
    <t>Hernandez, A. J</t>
  </si>
  <si>
    <t>Tippens, P. E</t>
  </si>
  <si>
    <t>MCKEE, T.</t>
  </si>
  <si>
    <t>MURRAY, R.K.</t>
  </si>
  <si>
    <t>Moore, Dalle, Agur.</t>
  </si>
  <si>
    <t>Bertram G. Katzung</t>
  </si>
  <si>
    <t>Goodman y Gilman</t>
  </si>
  <si>
    <t>F.J. Laso. Masson,</t>
  </si>
  <si>
    <t xml:space="preserve"> McPhee Stephen J.</t>
  </si>
  <si>
    <t>Edit. Alfa-omega</t>
  </si>
  <si>
    <t>Edit. Pearson</t>
  </si>
  <si>
    <t>Ed. Fundación Confemetal</t>
  </si>
  <si>
    <t>Mc Graw Hill</t>
  </si>
  <si>
    <t>Revert recuperado</t>
  </si>
  <si>
    <t>MC. Grawll Hill</t>
  </si>
  <si>
    <t>Universidad De Jaen Servicio De Publicaciones E Intercambio</t>
  </si>
  <si>
    <t>McGrawHill.</t>
  </si>
  <si>
    <t>(7° edición). Barcelona, España. Editorial LIPPINCOTT. 2013.</t>
  </si>
  <si>
    <t>Generalized predictive control 
and bioengineering.</t>
  </si>
  <si>
    <t>Model-based predictive control:
 a practical approach.</t>
  </si>
  <si>
    <t>Systems and Synthetic Biology</t>
  </si>
  <si>
    <t>Application of membrane computingin systems and synthetic biology.</t>
  </si>
  <si>
    <t>Synthetic Biology</t>
  </si>
  <si>
    <t>Biomechanics: Mechanical 
Properties of Living Tissues</t>
  </si>
  <si>
    <t>Molecular Cell Biology</t>
  </si>
  <si>
    <t>Molecular Driving Forces</t>
  </si>
  <si>
    <t>Biotecnología: principios biológicos</t>
  </si>
  <si>
    <t>Matlab para ingenieros</t>
  </si>
  <si>
    <t>Biosensors: a practical Approach</t>
  </si>
  <si>
    <t>The measurement 
instrumentation and sensors.</t>
  </si>
  <si>
    <t>Recombinant DNA</t>
  </si>
  <si>
    <t>Genes IX</t>
  </si>
  <si>
    <t>Diseño y Análisis de Experimentos</t>
  </si>
  <si>
    <t>Biostatisical Analysis.</t>
  </si>
  <si>
    <t>Formal methods for computational
 Systems Biology</t>
  </si>
  <si>
    <t>Systems Biology, mathematical 
modelling and model analysis</t>
  </si>
  <si>
    <t>Handbook of Statistical 
Systems Biology.</t>
  </si>
  <si>
    <t>Bioelectrónics: from theory
to applications.</t>
  </si>
  <si>
    <t>Introductory Bioelectronics: 
for engineers and physical scientists.</t>
  </si>
  <si>
    <t>Nano and Molecular 
Electronics Handbook.</t>
  </si>
  <si>
    <t>Fisiología humana</t>
  </si>
  <si>
    <t>Genomas</t>
  </si>
  <si>
    <t>Sequence-Evolution-Function: 
Computational approaches in comparative genomics</t>
  </si>
  <si>
    <t>Handbook of Comparative
 genomics: Principles and Methodology.</t>
  </si>
  <si>
    <t>Handbook of computational
 and molecular biology.</t>
  </si>
  <si>
    <t xml:space="preserve">Computing for comparative
 microbial genomics. Bioinformatics for Microbiologists. </t>
  </si>
  <si>
    <t>Introduction to instrumentation 
in life sciences</t>
  </si>
  <si>
    <t>A modernIntroduction to 
Linear Algebra</t>
  </si>
  <si>
    <t>Essential MatLab for Engineers 
and Scientists,</t>
  </si>
  <si>
    <t xml:space="preserve">Advanced Engineering Mathematics with 
MATLAB, </t>
  </si>
  <si>
    <t>Calculus I</t>
  </si>
  <si>
    <t>Advanced Engineering Mathematics with Modeling 
Applications</t>
  </si>
  <si>
    <t>Optical Imagining and Microscopy</t>
  </si>
  <si>
    <t>Fundamentals of light microscopy 
and electronic imaging</t>
  </si>
  <si>
    <t>Optical nanoscopy and novel 
microscopy techniques</t>
  </si>
  <si>
    <t>Introduction to biomaterials: 
basic theory with engineering applications</t>
  </si>
  <si>
    <t>QUIMICA BASICA II</t>
  </si>
  <si>
    <t>Air Quality: New Perspective</t>
  </si>
  <si>
    <t xml:space="preserve">Green Products </t>
  </si>
  <si>
    <t xml:space="preserve">Urbanization, Biodiversity and 
Ecosystem Services </t>
  </si>
  <si>
    <t>Marine Pollution</t>
  </si>
  <si>
    <t xml:space="preserve">Natural Disasters </t>
  </si>
  <si>
    <t xml:space="preserve">Water Resources: Planning, 
Development and Management </t>
  </si>
  <si>
    <t>Systems Biology: principles, 
methods and concepts.</t>
  </si>
  <si>
    <t>Frontiers in Computational and 
Systems Biology</t>
  </si>
  <si>
    <t>Mahofouf, M.</t>
  </si>
  <si>
    <t>Rossiter, J.A</t>
  </si>
  <si>
    <t>Alberts Et A.</t>
  </si>
  <si>
    <t>Susan Viselli,
Nalini Chandar</t>
  </si>
  <si>
    <t>Voet D</t>
  </si>
  <si>
    <t>Weiss, R., Dhar, P.K.</t>
  </si>
  <si>
    <t>Pierluigi, F., Marian, G., Pérez-Jiménez</t>
  </si>
  <si>
    <t>Zhao, H</t>
  </si>
  <si>
    <t>Y. C. Fung</t>
  </si>
  <si>
    <t>H. Lodish, D. Baltimore,
 L. Zipurksy, P. Matsudaira</t>
  </si>
  <si>
    <t>K. Dill and S. Bromberg</t>
  </si>
  <si>
    <t>Trevan, M.</t>
  </si>
  <si>
    <t xml:space="preserve">Holly Moore </t>
  </si>
  <si>
    <t>Laguna</t>
  </si>
  <si>
    <t xml:space="preserve">Cooper, J., Cass, T. </t>
  </si>
  <si>
    <t>Webster, J.G</t>
  </si>
  <si>
    <t>Watson, J.D. and 
Gilman M</t>
  </si>
  <si>
    <t>Lewin, B</t>
  </si>
  <si>
    <t>Montgomery D. C.</t>
  </si>
  <si>
    <t>Zar - Jerold.</t>
  </si>
  <si>
    <t>Bernardo, M.
, Degano, P., Zavattaro, G.</t>
  </si>
  <si>
    <t>Kremling, A.</t>
  </si>
  <si>
    <t>Stumpt, M., Balding,
 D.J., Girolami, M.</t>
  </si>
  <si>
    <t>Willner, I., Katz, E.</t>
  </si>
  <si>
    <t>Pething, R.R.,
Smith, S</t>
  </si>
  <si>
    <t>Lyshevski, S.E.</t>
  </si>
  <si>
    <t>Serway / Jewet.</t>
  </si>
  <si>
    <t xml:space="preserve">Sears/ Zemansky / 
Young / Freedman. </t>
  </si>
  <si>
    <t>Stuard ira fox</t>
  </si>
  <si>
    <t>Brawn, T. A</t>
  </si>
  <si>
    <t>Koonin, V. and 
Michael Y. Galperin</t>
  </si>
  <si>
    <t>Saccone C., Pesole G.</t>
  </si>
  <si>
    <t>Srinivas, A.</t>
  </si>
  <si>
    <t>Ussery, D.W., 
Wassenaar, T.M., Borini, S</t>
  </si>
  <si>
    <t>Ross Kaye Pawlina</t>
  </si>
  <si>
    <t xml:space="preserve">Bisen, P.S., Sharma, A. </t>
  </si>
  <si>
    <t>Henry Ricardo</t>
  </si>
  <si>
    <t>Brian D. Hahn &amp; 
Daniel T. Valentine</t>
  </si>
  <si>
    <t>Dean G. Duffy</t>
  </si>
  <si>
    <t>S.G. Kelly</t>
  </si>
  <si>
    <t>Madigan, M., 
Martinko, J., Stahl, D. y Clark, D.</t>
  </si>
  <si>
    <t xml:space="preserve">Török, P., Kao, F.J. </t>
  </si>
  <si>
    <t>Murphy, D.B</t>
  </si>
  <si>
    <t>Xi, P</t>
  </si>
  <si>
    <t>Agrawal, C.M</t>
  </si>
  <si>
    <t>BROWN, LEMAY 
Y BURSTEN</t>
  </si>
  <si>
    <t xml:space="preserve">G.L. Badilla, 
B. Valdez, M. Schorr </t>
  </si>
  <si>
    <t>Design: Choices for 
a Cleaner Environment</t>
  </si>
  <si>
    <t>Thomas Elmqvist</t>
  </si>
  <si>
    <t xml:space="preserve">Geert Potters </t>
  </si>
  <si>
    <t xml:space="preserve">Sorin Cheval </t>
  </si>
  <si>
    <t xml:space="preserve">Ralph Wurbs </t>
  </si>
  <si>
    <t xml:space="preserve">by G.L. Badilla, 
B. Valdez, M. Schorr </t>
  </si>
  <si>
    <t>Konopka, A.K.</t>
  </si>
  <si>
    <t>Jiafeng, F., Wenjiang, F.
, Fengzhu, S.</t>
  </si>
  <si>
    <t>Ine John</t>
  </si>
  <si>
    <t>BSL: CRC Press.</t>
  </si>
  <si>
    <t>Ed. Lippincott's Illustrated 
Reviews Series.</t>
  </si>
  <si>
    <t>Médica Panamericana</t>
  </si>
  <si>
    <t>Elsevier</t>
  </si>
  <si>
    <t>Springer -Verlag</t>
  </si>
  <si>
    <t>Acribia</t>
  </si>
  <si>
    <t>Manual Moderno</t>
  </si>
  <si>
    <t>Oxford University Press.</t>
  </si>
  <si>
    <t>Scientific American Books</t>
  </si>
  <si>
    <t>Jones &amp; Bartlett</t>
  </si>
  <si>
    <t>Limusa, Wiley.</t>
  </si>
  <si>
    <t>Prentice-Hall.</t>
  </si>
  <si>
    <t>Springler-Verlag</t>
  </si>
  <si>
    <t>CRC Press</t>
  </si>
  <si>
    <t>Taylor and Francis Group.</t>
  </si>
  <si>
    <t>Thomson,</t>
  </si>
  <si>
    <t>Pearson-Addison Wesley</t>
  </si>
  <si>
    <t>McGraw-hill. Interamericana</t>
  </si>
  <si>
    <t xml:space="preserve"> Medica Panamericana S.A.</t>
  </si>
  <si>
    <t xml:space="preserve"> Kluwer academic publishers.</t>
  </si>
  <si>
    <t>Wiley-Liss</t>
  </si>
  <si>
    <t xml:space="preserve">Chapman and Hall/CRC. </t>
  </si>
  <si>
    <t>Springer-Verlag</t>
  </si>
  <si>
    <t>Panamericana</t>
  </si>
  <si>
    <t>CRC Press.</t>
  </si>
  <si>
    <t>CRC press</t>
  </si>
  <si>
    <t>Reverté</t>
  </si>
  <si>
    <t>Pearson Educación</t>
  </si>
  <si>
    <t>Wiley-Blackwell</t>
  </si>
  <si>
    <t>Cambridge University</t>
  </si>
  <si>
    <t xml:space="preserve">InTech </t>
  </si>
  <si>
    <t>University Press of
 the Pacific</t>
  </si>
  <si>
    <t>Bookboon</t>
  </si>
  <si>
    <t>Limusa</t>
  </si>
  <si>
    <t>Trabajo social y medio ambiente, empleo, formación y participación</t>
  </si>
  <si>
    <t xml:space="preserve">La Complejidad Ambiental. </t>
  </si>
  <si>
    <t>Saber Ambiental.</t>
  </si>
  <si>
    <t xml:space="preserve">TEORIA DEL TRABAJO SOCIAL CON GRUPOS </t>
  </si>
  <si>
    <t xml:space="preserve">Metodos del trabajo social: Individuos, grupos y comunidades. </t>
  </si>
  <si>
    <t>Trabajo social con comunidades del siglo XXI.</t>
  </si>
  <si>
    <t xml:space="preserve">Los menores en el proceso jucicial. La proteccion de un menor frente al derecho a un juicio justo. </t>
  </si>
  <si>
    <t xml:space="preserve"> Introduccion a la psicologia Social. </t>
  </si>
  <si>
    <t xml:space="preserve">Motivar y animar equipos en trabajo social. Guia muy practica. </t>
  </si>
  <si>
    <t xml:space="preserve">Trabajo social: Concepto y Metodologia. </t>
  </si>
  <si>
    <t xml:space="preserve">Trabajo social y medio ambiente : empleo, formación y participación. </t>
  </si>
  <si>
    <t xml:space="preserve">*LEFF, E. </t>
  </si>
  <si>
    <t>ANTONIO LÓPEZ</t>
  </si>
  <si>
    <t>JOSEFA FOMBUENA, XAVIER MONTAGUD</t>
  </si>
  <si>
    <t>ANTONIO LÓPEZ, MIGUEL DEL FRESNO</t>
  </si>
  <si>
    <t>PABLO MANZANO</t>
  </si>
  <si>
    <t>INDUCCIÓN A LA COMPUTACIÓN</t>
  </si>
  <si>
    <t xml:space="preserve">JAVA 8 LOS FUNDAMENTOS DEL LENGUAJE JAVA CON EJERCICIOS PRÁCTICOS CORREGIDOS </t>
  </si>
  <si>
    <t>METODOS NUMERICOS PARA INGENIEROS</t>
  </si>
  <si>
    <t>METODOS NUMERICOS APLICADOS A LA INGENIERIA</t>
  </si>
  <si>
    <t>ANALISIS NUMERICO</t>
  </si>
  <si>
    <t>AN INTRODUCTION TO NUMERICAL METHODS A MATLAB APPROACH</t>
  </si>
  <si>
    <t>NUMERICAL METHODS FOR ENGINEERS AND SCIENTISTS</t>
  </si>
  <si>
    <t>ANALISIS DE CIRCUITOS EN INGENIERIA</t>
  </si>
  <si>
    <t xml:space="preserve">CIRCUITOS ELECTRICOS </t>
  </si>
  <si>
    <t>FUNDAMENTOS DE CIRCUITOS ELECTRICOS</t>
  </si>
  <si>
    <t>Cómo programar Internet &amp; World Wide Web</t>
  </si>
  <si>
    <t>ARDUINO</t>
  </si>
  <si>
    <t>MONITOREO, CONTROL Y ADQUISICIÓN DE DATOS CON ARDUINO Y VISUAL BASIC.NET</t>
  </si>
  <si>
    <t>LENGUAJE ENSAMBLADOR</t>
  </si>
  <si>
    <t>Diseño de algoritmos y su programación en c</t>
  </si>
  <si>
    <t>PROGRAMACIÓN DE APLICACIONES DE RED</t>
  </si>
  <si>
    <t>BOOKSHEAR</t>
  </si>
  <si>
    <t>THIERRY GROUSSARD</t>
  </si>
  <si>
    <t>STEVEN C. CHAPRA</t>
  </si>
  <si>
    <t>ANTONIO NIEVES HURTADO</t>
  </si>
  <si>
    <t>TIMOTHY SAUER</t>
  </si>
  <si>
    <t>ABDELWAHAB KHARAB</t>
  </si>
  <si>
    <t>AMOS GILAT</t>
  </si>
  <si>
    <t>WILLIAM H. HAYT, JR.</t>
  </si>
  <si>
    <t>RICHARD C. DORF</t>
  </si>
  <si>
    <t>CHARLES K. ALEXANDER</t>
  </si>
  <si>
    <t>Paul Deitel / Harvey Deitel / Abbey Deitel</t>
  </si>
  <si>
    <t>TORRENTE, Oscar</t>
  </si>
  <si>
    <t>OLIVA RAMOS, Rubén</t>
  </si>
  <si>
    <t>CASAZOLA CRUZ, Daniel Oswaldo</t>
  </si>
  <si>
    <t xml:space="preserve">SÁNCHEZ ALONSO, Salvador; SICILIA URBAN, Miguel Ángel RODRIGUEZ GARCIA, Daniel; </t>
  </si>
  <si>
    <t>MÉNDEZ GIRÓN, Alejandra</t>
  </si>
  <si>
    <t>MC GRAW HILL EDUCATION</t>
  </si>
  <si>
    <t>GRUPO EDITORIAL PATRIA</t>
  </si>
  <si>
    <t>PEARSON</t>
  </si>
  <si>
    <t>CRC PRESS</t>
  </si>
  <si>
    <t>WILEY</t>
  </si>
  <si>
    <t>MC GRAW HILL</t>
  </si>
  <si>
    <t>ALFAOMEGA</t>
  </si>
  <si>
    <t>ALFAOMEGA - MACRO</t>
  </si>
  <si>
    <t>ALFAOMEGA, GARCETA</t>
  </si>
  <si>
    <t>Alfaomega, Altaria Editorial</t>
  </si>
  <si>
    <t>11 ED</t>
  </si>
  <si>
    <t>SEPTIMA EDICION</t>
  </si>
  <si>
    <t>CUARTA EDICIOS</t>
  </si>
  <si>
    <t>SEGUNDA EDICION</t>
  </si>
  <si>
    <t>THIRD EDITION</t>
  </si>
  <si>
    <t>OCTAVA EDICION</t>
  </si>
  <si>
    <t>NOVENA EDICION</t>
  </si>
  <si>
    <t>QUINTA EDICION</t>
  </si>
  <si>
    <t>IZAR LANDETA JUAN MANUEL</t>
  </si>
  <si>
    <t>O</t>
  </si>
  <si>
    <t>HA-JOON CHANG</t>
  </si>
  <si>
    <t>HA-JOON CHANG, ILENE GRABEL</t>
  </si>
  <si>
    <t>DRÈZE, JEAN Y AMARTYA SEN</t>
  </si>
  <si>
    <t>GIOVANNI ARRIGHI</t>
  </si>
  <si>
    <t>CENCAGE LEARNING</t>
  </si>
  <si>
    <t>DEBATE</t>
  </si>
  <si>
    <t xml:space="preserve">ZED BOOKS </t>
  </si>
  <si>
    <t>UNITED NATIONS UNIVERSITY PRES</t>
  </si>
  <si>
    <t>BLOOMSBURY PUBLISHING</t>
  </si>
  <si>
    <t>ANTHEMA</t>
  </si>
  <si>
    <t>CORNESTONE</t>
  </si>
  <si>
    <t>RECIENTE</t>
  </si>
  <si>
    <t>GESTIÓN Y EVALUACIÓN DE PROYECTOS</t>
  </si>
  <si>
    <t>NEGOCIOS GLOBALES</t>
  </si>
  <si>
    <t>23 COSAS QUE NO TE CUENTAN SOBRE EL CAPITALISMO</t>
  </si>
  <si>
    <t>RETIRAR LA ESCALERA</t>
  </si>
  <si>
    <t>23 THINGS TYEY DON´T TELL YOU ABOUT CAPITALISM</t>
  </si>
  <si>
    <t>ECONOMICS</t>
  </si>
  <si>
    <t>RECLAMING DEVELOPMENT AN ALTERNATIVE ECONOMIC POLICY MANUAL</t>
  </si>
  <si>
    <t xml:space="preserve">INSTITUTIONAL CHANGE AND ECONMIC DEVELOPMENT </t>
  </si>
  <si>
    <t>ECONOMICS THE USER'S GUIDE</t>
  </si>
  <si>
    <t>GLOBALISATION, ECONOMIC DEVELOPMENT AND THE ROLE OF STATE</t>
  </si>
  <si>
    <t>KIKING AWAY THE LEADER. DEVELOPING STRATEGY IN HISTORICAL PERSPECTIVE</t>
  </si>
  <si>
    <t>BAD SAMARITANS</t>
  </si>
  <si>
    <t>UNA GLORIA INCIERTA:  LA INDIA Y SUS CONTRADICCIONES.</t>
  </si>
  <si>
    <t>EL LARGO SIGLO XX</t>
  </si>
  <si>
    <t>CAOS Y ORDEN EN EL SISTEMA-MUNDO MODERNO</t>
  </si>
  <si>
    <t>ADMINISTRACIÓN DE LOS SISTEMAS DE PRODUCCIÓN</t>
  </si>
  <si>
    <t>DISEÑO DE PROYECTOS SOCIALES</t>
  </si>
  <si>
    <t>Bueno para comer</t>
  </si>
  <si>
    <t>LA ETNOGRAFIA</t>
  </si>
  <si>
    <t>VELÁZQUEZ MASTRETA GUSTAVO</t>
  </si>
  <si>
    <t>PEREZ SERRANO GLORIA</t>
  </si>
  <si>
    <t>Marvin Harris</t>
  </si>
  <si>
    <t>Rosana Guber</t>
  </si>
  <si>
    <t>NARCEA, S. A. DE EDICIONES</t>
  </si>
  <si>
    <t>Alianza Editorial</t>
  </si>
  <si>
    <t>Grupo Editorial Norma</t>
  </si>
  <si>
    <t>SEXTA EDICIÓN, 2014</t>
  </si>
  <si>
    <t>Tratado de derecho procesal penal</t>
  </si>
  <si>
    <t xml:space="preserve">DERECHO CIVIL SUCESIONES </t>
  </si>
  <si>
    <t xml:space="preserve">derecho procesal civil teoria </t>
  </si>
  <si>
    <t>ELEMENTOS DEL DERECHO PENAL</t>
  </si>
  <si>
    <t xml:space="preserve">DERECHO PENAL Y MEDICINA FORENSE </t>
  </si>
  <si>
    <t xml:space="preserve">EL ERROR EN EL DERECHO PENAL </t>
  </si>
  <si>
    <t>TRATADO DE DERECHO CIVIL</t>
  </si>
  <si>
    <t>LOS DATOS DE PRUEBA ILICITOS EN EL CONTROL DE LA DETENCION</t>
  </si>
  <si>
    <t>CURSO DE ARGUMENTACION JURIDICA</t>
  </si>
  <si>
    <t>DERECHOS FUNDAMENTALES, APUNTES DE HISTO</t>
  </si>
  <si>
    <t>DERECHOS SOCIALES Y SUS GARANTIAS, LOS:</t>
  </si>
  <si>
    <t>DERECHOS Y GARANTIAS: LA LEY DEL MAS DEB</t>
  </si>
  <si>
    <t>DERECHOS Y SUS GARANTIAS, LOS</t>
  </si>
  <si>
    <t>FUNDAMENTOS DE LOS DERECHOS FUNDAMENTALE</t>
  </si>
  <si>
    <t>PRINCIPIA IURIS: TEORIA DEL DERECHO Y DE LA DEMOCRACIA. 3. L</t>
  </si>
  <si>
    <t>Derecho de familia</t>
  </si>
  <si>
    <t>Compendio de derecho de familia</t>
  </si>
  <si>
    <t>Jacobo López Barja De Quiroga</t>
  </si>
  <si>
    <t xml:space="preserve">JOSE ALFREDO MARTINEZ DOMINGUEZ </t>
  </si>
  <si>
    <t xml:space="preserve">FRANSISCO JOSE CONTRERAS VACA </t>
  </si>
  <si>
    <t>JAVIER JIMENEZ MARTINEZ</t>
  </si>
  <si>
    <t>JOSE ANTONIO BACERRIL GONZALES</t>
  </si>
  <si>
    <t>ALBERTO ENRIQUE NAVA GARCES</t>
  </si>
  <si>
    <t>GUILTRON FUENTEVILLA JULIAN</t>
  </si>
  <si>
    <t>RICARDO PEREZ CALDERON</t>
  </si>
  <si>
    <t>MANUEL ATIENZA</t>
  </si>
  <si>
    <t>MAURIZIO FIORAVANTI</t>
  </si>
  <si>
    <t>GERARDO PISARELLO</t>
  </si>
  <si>
    <t>FERRAJOLI LUIGI</t>
  </si>
  <si>
    <t>Carlos Lasarte</t>
  </si>
  <si>
    <t>ARANZADI</t>
  </si>
  <si>
    <t>PORRUA MEXICO</t>
  </si>
  <si>
    <t xml:space="preserve">OXFORD UNIVERSITY </t>
  </si>
  <si>
    <t>COLOFON</t>
  </si>
  <si>
    <t>Marcial Pons</t>
  </si>
  <si>
    <t>Dykinson</t>
  </si>
  <si>
    <t xml:space="preserve">Estadistica descriptiva   </t>
  </si>
  <si>
    <t xml:space="preserve">Estadistica descriptiva inferencial </t>
  </si>
  <si>
    <t>Jose Perez</t>
  </si>
  <si>
    <t>Janeth Romero</t>
  </si>
  <si>
    <t>Ediciones Norma-capitel</t>
  </si>
  <si>
    <t>1A ED.</t>
  </si>
  <si>
    <t>Introducción a la entrevista psicológica</t>
  </si>
  <si>
    <t>METODOLOGIA DE LA INVESTIGACION</t>
  </si>
  <si>
    <t>Calidad de vida</t>
  </si>
  <si>
    <t>ESTADISTICA PARA LAS CIENCIAS SOCIALES</t>
  </si>
  <si>
    <t>EVALUACION DE PROYECTOS</t>
  </si>
  <si>
    <t>Calidad de Vida Laboral: Clima Laboral, Filosofia Institucional y Lider</t>
  </si>
  <si>
    <t>FUNDAMENTOS DE INVESTIGACION</t>
  </si>
  <si>
    <t>INVESTIGACION DEL COMPORTAMIENTO</t>
  </si>
  <si>
    <t>The KIDSCREEN questionnaires: Quality of life questionnaires for children and adolescents</t>
  </si>
  <si>
    <t>SOCIAL DOMINANCE: AN INTERGROUP THEORY OF SOCIAL HIERARCHY AND OPPRESSION</t>
  </si>
  <si>
    <t>La sociedad del riesgo mundial: En busca de la seguridad perdida</t>
  </si>
  <si>
    <t>Teoria de la comunicación de riesgo</t>
  </si>
  <si>
    <t>Alimento, sexo, compras, juego, televisión, trabajo e internet</t>
  </si>
  <si>
    <t>Evaluación psicológica en la infancia y la adolescencia</t>
  </si>
  <si>
    <t>THE DIVERSITY CHALLENGE: SOCIAL IDENTITY AND INTERGROUP RELATIONS ON THE COLLEGE CAMPUS</t>
  </si>
  <si>
    <t>LA SOCIEDAD DEL RIESGO MUNDIAL: EN BUSCA DE LA SEGURIDAD PERDIDA</t>
  </si>
  <si>
    <t>TEORIA DE LA COMUNICACIÓN DE RIESGO</t>
  </si>
  <si>
    <t>RESEARCH DESIGN: QUALITATIVE, QUANTITATIVE, AND MIXED METHODS APPROACHES (3.ª ED.)</t>
  </si>
  <si>
    <t xml:space="preserve">Psychologycal Testing and Assessment: An Introcution to Test and Mesurement </t>
  </si>
  <si>
    <t xml:space="preserve">Research Method in Psychology  </t>
  </si>
  <si>
    <t>Political Psychology: Key Readings (Key Readings in Social Psychology) 1st Edition</t>
  </si>
  <si>
    <t>Calidad de vida en las organizaciones, la familia y la sociedad</t>
  </si>
  <si>
    <t>Las nuevas adicciones. Alimento, sexo, compras, juego, televisiòn, trabajo e internet</t>
  </si>
  <si>
    <t>POLITICAL PHYCHOLOGY</t>
  </si>
  <si>
    <t> Colin, M.</t>
  </si>
  <si>
    <t>HERNANDEZ SAMPIERI</t>
  </si>
  <si>
    <t>Baldi Lopez Graciela Ivan</t>
  </si>
  <si>
    <t>RITCHEY FERRIS</t>
  </si>
  <si>
    <t>BACA GABRIEL</t>
  </si>
  <si>
    <t>Mercado, L. M.</t>
  </si>
  <si>
    <t>HERNANDEZ ROBERTO</t>
  </si>
  <si>
    <t>KERLINGER, FRED</t>
  </si>
  <si>
    <t>The KIDSCREEN Group Europe</t>
  </si>
  <si>
    <t>JIM SIDANIUS, FELICIA PRATTO</t>
  </si>
  <si>
    <t>Ulrich, B.</t>
  </si>
  <si>
    <t>Gonzalo, J.</t>
  </si>
  <si>
    <t>Alonso-Fernández Francisco</t>
  </si>
  <si>
    <t>Maganto, C. Amador, J.A., González, R.</t>
  </si>
  <si>
    <t>Fernández Ballesteros</t>
  </si>
  <si>
    <t>SERGE MOSCOVICI, GABRIEL MUGNY Y JUAN ANTONIO PÉREZ</t>
  </si>
  <si>
    <t>ROBERTO HERNÁNDEZ SAMPIERI</t>
  </si>
  <si>
    <t>JIM SIDANIUS</t>
  </si>
  <si>
    <t>ULRICH, B.</t>
  </si>
  <si>
    <t>VERÓNICA BECERRIL ESTRADA</t>
  </si>
  <si>
    <t>GONZALO, J.</t>
  </si>
  <si>
    <t>CRESWELL, J. W.</t>
  </si>
  <si>
    <t xml:space="preserve">Jay, R. &amp; Swerdilk, M.  </t>
  </si>
  <si>
    <t> Shaughnessy, J., Zechmeister, E. &amp; Zechmeister, J.</t>
  </si>
  <si>
    <t>John T. Jost,‎ Jim Sidanius</t>
  </si>
  <si>
    <t xml:space="preserve">Vidaurri Aréchiga, Manuel </t>
  </si>
  <si>
    <t>Jesús Felipe Uribe Prado</t>
  </si>
  <si>
    <t>Luis Fernando Arias Galicia</t>
  </si>
  <si>
    <t xml:space="preserve">Fabiola González Betanzos </t>
  </si>
  <si>
    <t>F. Alonso-Fernández</t>
  </si>
  <si>
    <t>C. Maganto, J.A. Amador, R.González</t>
  </si>
  <si>
    <t>JOHN JOST</t>
  </si>
  <si>
    <t> Trillas</t>
  </si>
  <si>
    <t>EAE Editorial Academia Espanola</t>
  </si>
  <si>
    <t xml:space="preserve">Pabst, Wolfgang Science </t>
  </si>
  <si>
    <t>Paidos</t>
  </si>
  <si>
    <t>Universitat Oberta de Catalunya</t>
  </si>
  <si>
    <t>Tea</t>
  </si>
  <si>
    <t xml:space="preserve">Pirámide </t>
  </si>
  <si>
    <t>ANTHROPOS EDITORIAL DEL HOMBRE</t>
  </si>
  <si>
    <t>RUSSELL SAGE FOUNDATION</t>
  </si>
  <si>
    <t>PAIDOS</t>
  </si>
  <si>
    <t>ILUSTRADA</t>
  </si>
  <si>
    <t>UNIVERSITAT OBERTA DE CATALUNYA</t>
  </si>
  <si>
    <t xml:space="preserve">SAGE PUBLICATIONS </t>
  </si>
  <si>
    <t>Psychology Press</t>
  </si>
  <si>
    <t xml:space="preserve">Oxford University Press </t>
  </si>
  <si>
    <t>Ediciones Pirámide</t>
  </si>
  <si>
    <t>UAEM Juan Pablos Editor</t>
  </si>
  <si>
    <t>TEA</t>
  </si>
  <si>
    <t>ISBN-13: 978-1841690704</t>
  </si>
  <si>
    <t>2009 </t>
  </si>
  <si>
    <t>Introduccción al liderazgo</t>
  </si>
  <si>
    <t> Introducción a la entrevista psicológica</t>
  </si>
  <si>
    <t>Health Psychology: A Textbook</t>
  </si>
  <si>
    <t>Social dominance</t>
  </si>
  <si>
    <t>SOCIAL DOMINANCE</t>
  </si>
  <si>
    <t>ESTADISTICA PARA DUMMIES</t>
  </si>
  <si>
    <t xml:space="preserve">Research Design: qualitative, quantitative, and mixed methods approaches </t>
  </si>
  <si>
    <t xml:space="preserve">The Sage Handbook of Qualitative Research </t>
  </si>
  <si>
    <t xml:space="preserve"> Jay, R. &amp; Swerdilk, M.  </t>
  </si>
  <si>
    <t xml:space="preserve">Duro, A. </t>
  </si>
  <si>
    <t>Ogden, J.</t>
  </si>
  <si>
    <t>Jim Sidanius, Felicia Pratto</t>
  </si>
  <si>
    <t xml:space="preserve">SIDANIUS, JIM. PRATTO, FELICIA. </t>
  </si>
  <si>
    <t>DEBORAH RUMSEY</t>
  </si>
  <si>
    <t>SERGE MOSCOVICI, GABRIEL MUGNY, JUAN ANTONIO PÉREZ</t>
  </si>
  <si>
    <t>DEBORAH J RUMSEY</t>
  </si>
  <si>
    <t xml:space="preserve">Creswell, J. W. </t>
  </si>
  <si>
    <t xml:space="preserve">Denzin, N. K.; Lincoln, Y. S. </t>
  </si>
  <si>
    <t> Mc Graw Hill</t>
  </si>
  <si>
    <t>Open University Press</t>
  </si>
  <si>
    <t>GRUPO PLANETA ESPAÑA</t>
  </si>
  <si>
    <t>ALIANZA EDITORIAL</t>
  </si>
  <si>
    <t>EDICIONES PIRÁMIDE</t>
  </si>
  <si>
    <t>GRUPO EDITORIAL CEAC</t>
  </si>
  <si>
    <t>Sage</t>
  </si>
  <si>
    <t>2012 </t>
  </si>
  <si>
    <t>NON-SUICIDAL SELF-INJURY</t>
  </si>
  <si>
    <t>Fear of crime</t>
  </si>
  <si>
    <t>SUPERANDO LA VIOLENCIA COLECTIVA Y CONSTRUYENDO CULTURA DE PAZ</t>
  </si>
  <si>
    <t>SUBJECTIVE WELL-BEING AND SECURITY</t>
  </si>
  <si>
    <t>CATÁLOGO CLAVE EDITORIAL 2017</t>
  </si>
  <si>
    <t>CALIDAD DE VIDA EN LAS ORGANIZACIONES, LA FAMILIA Y LA SOCIEDAD</t>
  </si>
  <si>
    <t>INTERVENCIÓN PSICOLÓGICA EN LA EMPRESA</t>
  </si>
  <si>
    <t>INTERVENCION PSICOLOGICA: ESTRATEGIAS, TÉCNICAS Y TRATAMIENTO</t>
  </si>
  <si>
    <t>DISCOVERING STATISTICS USING R (PASTA BLANDA)</t>
  </si>
  <si>
    <t>THE BOOK OF R: A FIRST COURSE IN PROGRAMMING AND STATISTICS (PASTA BLANDA)</t>
  </si>
  <si>
    <t>CONDUCTA VERBAL (PASTA BLANDA)</t>
  </si>
  <si>
    <t>MULTIVARIATE STATISTICAL QUALITY CONTROL USING R (PASTA BLANDA)</t>
  </si>
  <si>
    <t>STATICS FOR DUMMIES (PASTA BLANDA)</t>
  </si>
  <si>
    <t>CALIDAD DE VIDA EN EL TRABAJO</t>
  </si>
  <si>
    <t xml:space="preserve">KELLY L. WESTER AND HEATHER C. TREPAL </t>
  </si>
  <si>
    <t>Kenneth Ferraro</t>
  </si>
  <si>
    <t>DARIO PAEZ ROVIRA; CARLOS MARTIN BERISTAIN</t>
  </si>
  <si>
    <t>DAVE WEBB; EDUARDO WILLS-HERRERA</t>
  </si>
  <si>
    <t>LUIS FERNANDO ARIAS GALICIA</t>
  </si>
  <si>
    <t>LUIS LOPEZ MENA</t>
  </si>
  <si>
    <t>JOSE OLIVARES RODRIGUEZ, DIEGO MACIA ARTON, ANA ISABEL ROSA ALCAZAR, PABLO J OLIVARES OLIVARES</t>
  </si>
  <si>
    <t>ANDY P. FIELD, JEREMY MILES, ZOE FIELD</t>
  </si>
  <si>
    <t xml:space="preserve">BURRHUS FREDERIC SKINNER </t>
  </si>
  <si>
    <t xml:space="preserve">EDGAR SANTOS-FERNÁNDEZ </t>
  </si>
  <si>
    <t xml:space="preserve">JAMES, H., III ALLEN </t>
  </si>
  <si>
    <t>JUANA PATLAN PÉREZ</t>
  </si>
  <si>
    <t xml:space="preserve">ROUTLEDGE </t>
  </si>
  <si>
    <t>State University of New York Press</t>
  </si>
  <si>
    <t>FUNDAMENTOS</t>
  </si>
  <si>
    <t>SOCIAL INDICATORS RESEARCH SERIES</t>
  </si>
  <si>
    <t>UNIVERSIDAD DE SONORA</t>
  </si>
  <si>
    <t>JUAN PABLOS EDITOR</t>
  </si>
  <si>
    <t>PIRAMIDE</t>
  </si>
  <si>
    <t>SAGE PUBLICATIONS LTD</t>
  </si>
  <si>
    <t>EDITORIAL TRILLAS</t>
  </si>
  <si>
    <t xml:space="preserve">SPRINGER </t>
  </si>
  <si>
    <t>GRUPO PLANETA</t>
  </si>
  <si>
    <t>EDITORIAL MANUAL MODERNO</t>
  </si>
  <si>
    <t>1 EDITION (JANUARY 20, 2017)</t>
  </si>
  <si>
    <t>TITULO</t>
  </si>
  <si>
    <t> Bases psicológicas de la educación</t>
  </si>
  <si>
    <t xml:space="preserve">Didáctica integrativa y el proceso de aprendizaje. </t>
  </si>
  <si>
    <t>Estrategias docentes para un aprendizaje significativo.</t>
  </si>
  <si>
    <t> Didáctica integrativa y el proceso de aprendizaje</t>
  </si>
  <si>
    <t>Arrancar con HTML 5 (Curso de programación)</t>
  </si>
  <si>
    <t>Diseño Web Adaptativo – responsive web design</t>
  </si>
  <si>
    <t>Domine JavaScript</t>
  </si>
  <si>
    <t> Instructional design theories and models: A new paradigm of instructional theory Volume II.</t>
  </si>
  <si>
    <t> Bigge, M. L. y Hunt, M. P.</t>
  </si>
  <si>
    <t> Villalobos, P. E. M.</t>
  </si>
  <si>
    <t>Villalobos, P. E. M.</t>
  </si>
  <si>
    <t>Clemente Bonilla Pedro</t>
  </si>
  <si>
    <t>Peña de San Antonio Oscar</t>
  </si>
  <si>
    <t>López Quijado José</t>
  </si>
  <si>
    <t>Reigeluth, C.M.</t>
  </si>
  <si>
    <t>Trillas.</t>
  </si>
  <si>
    <t>Trillas</t>
  </si>
  <si>
    <t>Mc. Graw Hill</t>
  </si>
  <si>
    <t>Trillas: México</t>
  </si>
  <si>
    <t>Alfaomega</t>
  </si>
  <si>
    <t>Anaya Multimedia</t>
  </si>
  <si>
    <t>2012 – Primera edición</t>
  </si>
  <si>
    <t>We, the alien; an introduction to cultural antrophology.</t>
  </si>
  <si>
    <t>Paul Bohannan</t>
  </si>
  <si>
    <t>NUTRICIÓN ANIMAL</t>
  </si>
  <si>
    <t>ARMANDO SHIMADA MIYASAKA</t>
  </si>
  <si>
    <t>ÚLTIMA EDICIÓN</t>
  </si>
  <si>
    <t>Total titulos</t>
  </si>
  <si>
    <t>Equipamiento: Sistema de seguridad de biblioteca (16 cámaras en red) Ipads, estanteria.</t>
  </si>
  <si>
    <t>Titulos</t>
  </si>
  <si>
    <t>Asistencia y guia a grupos turisticos</t>
  </si>
  <si>
    <t>Manual de guias de turismo</t>
  </si>
  <si>
    <t>Thalia Romo Martinez</t>
  </si>
  <si>
    <t>Guia turistico</t>
  </si>
  <si>
    <t xml:space="preserve">Fisica para Ciencias e Ingenieria, volumen 2. </t>
  </si>
  <si>
    <t xml:space="preserve">Fisica para la Ciencia y la tecnologia. Volumen 2, electricidad y magnetismo / luz. </t>
  </si>
  <si>
    <t xml:space="preserve">Manejo Higiénico de los Alimentos, guia para la obtención de distintivo H.  </t>
  </si>
  <si>
    <t xml:space="preserve">Bravo Martinez, F.  </t>
  </si>
  <si>
    <t>Tecnologia de Alimentos, procesos quimicos y fisicos en la preparación de alimentos</t>
  </si>
  <si>
    <t>Tecnologia del procesado de alimentos, principio y prácticas.</t>
  </si>
  <si>
    <t xml:space="preserve">Bromatologia: composición y propiedades de los alimentos”. </t>
  </si>
  <si>
    <t>Mendoza Martinez, E., Calvo Carrillo, R.</t>
  </si>
  <si>
    <t>Quimica de los Alimentos.</t>
  </si>
  <si>
    <t xml:space="preserve">Quimica de los Alimentos. </t>
  </si>
  <si>
    <t>Tecnologia de Alimentos: procesos quimicos y fisicos en la preparación de alimentos.</t>
  </si>
  <si>
    <t xml:space="preserve">Tecnologia de las carnes: Elaboración y preservación de productos cárnicos. </t>
  </si>
  <si>
    <t xml:space="preserve">Guerrero Legarreta, I.; Arteaga Martinez, R.  </t>
  </si>
  <si>
    <t xml:space="preserve">Manual de conservación de alimentos. Una guia paso a paso. Colección cómo hacer bien y fácilmente. </t>
  </si>
  <si>
    <t>Cómo escribir un articulo académico en 12 semanas</t>
  </si>
  <si>
    <t>Curso de sociologia del turismo y del ocio, Valencia</t>
  </si>
  <si>
    <t>España: Sintesis</t>
  </si>
  <si>
    <t>Guia para Exploradores del Cielo</t>
  </si>
  <si>
    <t>Guia práctica del Astrónomo Amateur</t>
  </si>
  <si>
    <t>Instituto Nacional de Geografia de la Universidad Nacional Autónoma de México, México DF</t>
  </si>
  <si>
    <t>Ecologia</t>
  </si>
  <si>
    <t xml:space="preserve">Ecologia (Cuarta Edición). </t>
  </si>
  <si>
    <t>La Libreria, España</t>
  </si>
  <si>
    <t>Kaufman, Guia de campo a las aves de Norteamerica</t>
  </si>
  <si>
    <t>El diseño de productos y servicios turisticos</t>
  </si>
  <si>
    <t>Diaz Fernández, Beatriz</t>
  </si>
  <si>
    <t>Gestión de productos turisticos</t>
  </si>
  <si>
    <t xml:space="preserve">Curso de redacción para escritores y periodistas: teoria y ejercicios. México: </t>
  </si>
  <si>
    <t>Bioética y ecologia: los valores de la naturaleza como norma moral</t>
  </si>
  <si>
    <t>Olga L. Orjuela, Carmen C. Almonacid, Maria del Socorro Chala</t>
  </si>
  <si>
    <t>Editorial, PM Ediciones cientificas la prensa Medica Mexicana S.A</t>
  </si>
  <si>
    <t>Bioquimica</t>
  </si>
  <si>
    <t>Fundamentos de Bioquimica</t>
  </si>
  <si>
    <t>Principios de Bioquimica,</t>
  </si>
  <si>
    <t xml:space="preserve">Bioquimica: Las Bases Moleculares de la Vida, </t>
  </si>
  <si>
    <t xml:space="preserve">Bioquimica de Laguna, </t>
  </si>
  <si>
    <t>Tratado de Fisiologia Médica.</t>
  </si>
  <si>
    <t xml:space="preserve">Fisiologia Humana. </t>
  </si>
  <si>
    <t xml:space="preserve">Texto ilustrado e interactivo de Biologia Molecular e ingenieria genética. Conceptos, técnicas y aplicaciones en ciencias de la salud. </t>
  </si>
  <si>
    <t>Biologia celular y molecular: conceptos y experimentos</t>
  </si>
  <si>
    <t xml:space="preserve">Nutriologia Médica. </t>
  </si>
  <si>
    <t xml:space="preserve">Pérez-Lizaur, A. &amp; Garcia-Campos, M. (2014). </t>
  </si>
  <si>
    <t xml:space="preserve">Histologia: texto y atlas color con biologia celular y molecular. </t>
  </si>
  <si>
    <t>Farmacologia</t>
  </si>
  <si>
    <t>Parasitologia médica</t>
  </si>
  <si>
    <t>Microbiologia medica,</t>
  </si>
  <si>
    <t xml:space="preserve">Micologia Medica. </t>
  </si>
  <si>
    <t xml:space="preserve">Parasitologia Medica. </t>
  </si>
  <si>
    <t>Microbiologia y Parasitologia Médicas.</t>
  </si>
  <si>
    <t>Farmacologia básica y clinica.</t>
  </si>
  <si>
    <t>Guia de antimicrobianos, antivirales, antiparasitarios, antimicóticos e inmunomoduladores,</t>
  </si>
  <si>
    <t>Fisica para la ciencia y la tecnologia (Vol. 1, 5ª ed.)</t>
  </si>
  <si>
    <t xml:space="preserve">Fisica (Vol. 2, 5ª ed.). </t>
  </si>
  <si>
    <t>Fisica para ciencias e ingenieria.  (Vol 1. 9ª)</t>
  </si>
  <si>
    <t xml:space="preserve">Fisica para Ciencias e Ingenieria </t>
  </si>
  <si>
    <t>Fundamentos de Fisica, Tomo 1 y 2</t>
  </si>
  <si>
    <t>Berlin, Alemania: Springer</t>
  </si>
  <si>
    <t xml:space="preserve">Fisica, Conceptos y aplicaciones </t>
  </si>
  <si>
    <t>Fisica</t>
  </si>
  <si>
    <t xml:space="preserve">Quimica. Cengage Quimica.
(2011)
</t>
  </si>
  <si>
    <t>Whitten, K., Davis, R., Peek, M., Stanley, G., Avalos, T., Blanco A., Palacios G., Rios N.</t>
  </si>
  <si>
    <t>Quimica la Ciencia Central</t>
  </si>
  <si>
    <t>Principios de Bioquimica</t>
  </si>
  <si>
    <t>Biologia1. La naturaleza de la vida</t>
  </si>
  <si>
    <t>Mateos Muñoz Agustin</t>
  </si>
  <si>
    <t>Segura Munguia Santiago</t>
  </si>
  <si>
    <t>Agustin, San.</t>
  </si>
  <si>
    <t>Diccionario de filosofia</t>
  </si>
  <si>
    <t>Historia  del pensamiento filosófico  y cientifico .</t>
  </si>
  <si>
    <t>Historia de la filosofia moderna.</t>
  </si>
  <si>
    <t>Los Lusiadas</t>
  </si>
  <si>
    <t>El paraiso perdido</t>
  </si>
  <si>
    <t>Hamlet, principe de Dinamarca</t>
  </si>
  <si>
    <t>Caballeria roja</t>
  </si>
  <si>
    <t>La filosofia del Quijote</t>
  </si>
  <si>
    <t>Reflexiones lingüisticas y literarias Vol. 1 Lingüistica</t>
  </si>
  <si>
    <t>Una brevisima introducción a la historia del arte</t>
  </si>
  <si>
    <t>Sobre la fotografia</t>
  </si>
  <si>
    <t>Sociologia de la literatura</t>
  </si>
  <si>
    <t>Teoria, Historia y Práctica del Comentario Literario</t>
  </si>
  <si>
    <t>Estructura del texto artistico</t>
  </si>
  <si>
    <t xml:space="preserve"> Texto ilustrado e interactivo de Biologia Molecular e ingenieria genética. Conceptos, técnicas y aplicaciones en ciencias de la salud. (Segunda Edición., Vol. I). Elsevier. 2016 </t>
  </si>
  <si>
    <t xml:space="preserve">Biologia Molecular. Fundamentos y aplicaciones en las Ciencias de la salud. (Primera edición) McGraw-Hill. 2013. </t>
  </si>
  <si>
    <t xml:space="preserve">Biologia celular y molecular: conceptos y experimentos. (Septima Edición) McGraw-Hill.  2013 </t>
  </si>
  <si>
    <t>Biologia Molecular del gen. Ed. Médica Panamericana.  2016</t>
  </si>
  <si>
    <t>Anatomia Humana. (Cuarta ed.). Madrid, España: Médica Panamenricana. 2007</t>
  </si>
  <si>
    <t>Embriologia médica. Editorial Lippincott William &amp; Wilkins. 13a edición. 2016</t>
  </si>
  <si>
    <t>Texto atlas de histologia, Tercera ed. McGraw Hill Interamericana. México. 2007.</t>
  </si>
  <si>
    <t xml:space="preserve">Biologia molecular e ingenieria genética.  </t>
  </si>
  <si>
    <t xml:space="preserve">Biologia Molecular Fundamentos y aplicaciones en las Ciencias de la salud. </t>
  </si>
  <si>
    <t xml:space="preserve">Bromatologia. Composición y propiedades de los alimentos.  </t>
  </si>
  <si>
    <t>Bravo Martinez  F.</t>
  </si>
  <si>
    <t>La producción simbólica, teoria y método en sociologia del arte</t>
  </si>
  <si>
    <t>Escribir y comunicarse en contextos cientificos y académicos</t>
  </si>
  <si>
    <t>Teoria del periodismo</t>
  </si>
  <si>
    <t>Introducción a las teorias de la comunicación</t>
  </si>
  <si>
    <t>Psicologia del trabajo</t>
  </si>
  <si>
    <t>Socorro Olivares, Martin González (Editorial Patria)</t>
  </si>
  <si>
    <t xml:space="preserve">Orientación, tutotia y educación emocional </t>
  </si>
  <si>
    <t>España Sintesis [</t>
  </si>
  <si>
    <t>Agustin González Ruiz, Pedro Mateo Rodriguez, Diego González</t>
  </si>
  <si>
    <t xml:space="preserve">Fisica para la ciencia y la tecnologia </t>
  </si>
  <si>
    <t>Fundamentos de Quimica</t>
  </si>
  <si>
    <t xml:space="preserve">Fundamentos De Fisica: MECANICA </t>
  </si>
  <si>
    <t>Fisica, Conceptos y Aplicaciones</t>
  </si>
  <si>
    <t xml:space="preserve"> Bioquimica las bases moleculares de la vida México</t>
  </si>
  <si>
    <t xml:space="preserve"> Harper bioquimica ilustrada México</t>
  </si>
  <si>
    <t xml:space="preserve"> Anatomia con orientación clinica. 
</t>
  </si>
  <si>
    <t xml:space="preserve">Farmacologia general. Una guia de estudio, </t>
  </si>
  <si>
    <t xml:space="preserve">Farmacologia básica y clinica </t>
  </si>
  <si>
    <t>Patologia general. Introducción a la medicina clinica.</t>
  </si>
  <si>
    <t>Fisiopatologia de la enfermedad una introducción a la medicina clinica,</t>
  </si>
  <si>
    <t xml:space="preserve">“Biologia Molecular de la Célula” </t>
  </si>
  <si>
    <t>Biologia Molecular y Celular</t>
  </si>
  <si>
    <t>Fundamentos de Bioquimica:
la vida a nivel molecular</t>
  </si>
  <si>
    <t xml:space="preserve">Fisica I. </t>
  </si>
  <si>
    <t>Fisica Universitaria Vol. I</t>
  </si>
  <si>
    <t>Histologia, Texto y Atlas a color
 con Biologia celular y Molecular</t>
  </si>
  <si>
    <t xml:space="preserve">Biologia de los microorganismos  </t>
  </si>
  <si>
    <t>Toxicologia Evaluación de 
Riesgos Ambientales</t>
  </si>
  <si>
    <t>Principios y garantias procesales</t>
  </si>
  <si>
    <t>Martin Garrido</t>
  </si>
  <si>
    <t>Bioestadistica para la ciencias de la salud</t>
  </si>
  <si>
    <t>Martin Andrés, A Y Luna Del Castillo, J.D.</t>
  </si>
  <si>
    <t>Psicologia de la vejez</t>
  </si>
  <si>
    <t>Bases generales de Criminologia y Politica criminal</t>
  </si>
  <si>
    <t>Fundamentos de psicologia juridica y forense</t>
  </si>
  <si>
    <t>Garcia López, Eric</t>
  </si>
  <si>
    <t>Psicologia del trabajo: Un entorno de factores psicosociales saludables para la productividad</t>
  </si>
  <si>
    <t>Constructivismo y construccionismo social en psicoterapia. Una perspectiva critica</t>
  </si>
  <si>
    <t>Ricardo Celis Pacheco y Marcelo Rodriguez Ceberio</t>
  </si>
  <si>
    <t>Psicologia de la vejez: Una psicogerontologia aplicada</t>
  </si>
  <si>
    <t>Rocio Fernández-Ballesteros</t>
  </si>
  <si>
    <t>Estadistica aplicada en psicologia y ciencias de la salud (Apoyo multimedia)</t>
  </si>
  <si>
    <t>Diaz, B. A. F. et. al.</t>
  </si>
  <si>
    <t>Herrera Rios Emmanuel</t>
  </si>
  <si>
    <t>Guia Práctica de Adobe Dreamweaver CS6</t>
  </si>
  <si>
    <t>LIC. EN AGROBIOTECNOLOGIA</t>
  </si>
  <si>
    <t>LIC. EN DESARROLLO TURISTICO SUSTENTABLE</t>
  </si>
  <si>
    <t>LIC. EN EFERMERIA</t>
  </si>
  <si>
    <t>ING. EN GEOFISICA</t>
  </si>
  <si>
    <t>LIC. EN PSICOLOGIA</t>
  </si>
  <si>
    <t>LIC. EN INGENIERIA EN TELEMÁTICA</t>
  </si>
  <si>
    <t>MAESTRIA EN ADMINISTRACIÓN DE NEGOCIOS</t>
  </si>
  <si>
    <t>MAESTRIA EN CIENCIAS DEL COMPORTAMIENTO CON ORIENTACIÓN EN ALIMENTACIÓN Y NUTRICIÓN</t>
  </si>
  <si>
    <t>MAESTRIA EN DERECHO</t>
  </si>
  <si>
    <t>MAESTRIA EN ESTUDIOS SOCIOTERRITORIALES</t>
  </si>
  <si>
    <t>MAESTRIA EN SALUD PÚBLICA</t>
  </si>
  <si>
    <t>MAESTRIA EN PSICOLOGIA CON ORIENTACIÓN EN CALIDAD DE VIDA Y SALUD</t>
  </si>
  <si>
    <t>DOCTORADO EN PSICOLOGIA CON ORIENTACIÓN EN CALIDAD DE VIDA Y SALUD</t>
  </si>
  <si>
    <t>RUIZ SÁNCHEZ</t>
  </si>
  <si>
    <t>LOS DERECHOS HUMANOS Y SUS GARANTIAS</t>
  </si>
  <si>
    <t>INTRODUCCIÓN A LA INVESTIGACIÓN CIENTIFICA</t>
  </si>
  <si>
    <t>MICROBIOLOGIA AGRICOLA: HONGOS, BACTERIAS, MICRO Y MICROFAUNA</t>
  </si>
  <si>
    <t>MICROBIOLOGIA AGRICOLA</t>
  </si>
  <si>
    <t>BIOLOGIA DE LOS MICROORGANISMOS</t>
  </si>
  <si>
    <t>FARMACOLOGIA</t>
  </si>
  <si>
    <t>BIOLOGIA DE PLANTAS</t>
  </si>
  <si>
    <t>NOCIONES BÁSICAS DE TAXONOMIA VEGETAL</t>
  </si>
  <si>
    <t>EL PRINCIPE DE LOS BOTÁNICOS LINEO</t>
  </si>
  <si>
    <t>ECOLOGIA DE CULTIVOS. PRODUCTIVIDAD Y MANEJO EN SISTEMAS AGRICOLAS</t>
  </si>
  <si>
    <t>LA EGROECOLOGIA EN LA CONSTRUCCIÓN DE ALTERNATIVAS HACIA LA SUSTENTABILIDAD</t>
  </si>
  <si>
    <t>BIOQUIMICA</t>
  </si>
  <si>
    <t>BIOLOGIA DE LAS PLANTAS</t>
  </si>
  <si>
    <t>CITOLOGIA E HISTOLOGIA DE LAS PLANTAS</t>
  </si>
  <si>
    <t>BIOLOGIA CELULAR Y MOLECULAR</t>
  </si>
  <si>
    <t>COMPLEMENTRIA</t>
  </si>
  <si>
    <t xml:space="preserve">LIC. EN ENFERMERIA, NIVELACIÓN, CARRERA TÉCNICA </t>
  </si>
  <si>
    <t>INGENIERIA EN GEOFISICA</t>
  </si>
  <si>
    <t>GÉNEROS PERIODISTICOS</t>
  </si>
  <si>
    <t>DICCIONARIO ILUSTRADO LATIN</t>
  </si>
  <si>
    <t>DICCIONARIO POR RAICES DEL LATIN Y LAS VOCES DERIVADAS</t>
  </si>
  <si>
    <t>DICCIONARIO DE FILOSOFIA</t>
  </si>
  <si>
    <t>FISICA</t>
  </si>
  <si>
    <t>LA METAFISICA</t>
  </si>
  <si>
    <t>HISTORIA DE LA FILOSOFIA</t>
  </si>
  <si>
    <t>METAFISICA</t>
  </si>
  <si>
    <t>LOS FILÓSOFOS PRESOCRÁTICOS: HISTORIA CRITICA CON SELECCIÓN DE TEXTOS</t>
  </si>
  <si>
    <t>EL ESPIRITU DE LA FILOSOFIA MEDIEVAL</t>
  </si>
  <si>
    <t>LA FILOSOFIA DE LA ILUSTRACIÓN</t>
  </si>
  <si>
    <t>DISCURSO DEL MÉTODO Y MEDITACIONES METAFISICAS.</t>
  </si>
  <si>
    <t>FENOMENOLOGIA DEL ESPIRITU</t>
  </si>
  <si>
    <t>TRATADOD E LA NATURALEZA HUMANA: AUTBIOGRAFIA</t>
  </si>
  <si>
    <t>CRITICA DE LA RAZÓN PURA</t>
  </si>
  <si>
    <t>DICCIONARIO DE ÉTICA Y DE FILOSOFIA MORAL</t>
  </si>
  <si>
    <t xml:space="preserve">INTRODUCCIÓN A LA METAFISICA </t>
  </si>
  <si>
    <t>COMPENDIO DE EPISTEMOLOGIA</t>
  </si>
  <si>
    <t>INTRODUCCIÓN A LA EPISTEMOLOGIA CONTEMPORÁNEA</t>
  </si>
  <si>
    <t>LA ESTRUCTURA DE LAS REVOLUCIONES CIENTIFICAS</t>
  </si>
  <si>
    <t>FILOSOFIA DE LA CIENCIA: TEORIA Y OBSERVACIÓN</t>
  </si>
  <si>
    <t>ANTROPOLOGIA FILOSÓFICA: INTRODUCCIÓN A UNA FILOSOFIA DE LA CULTURA</t>
  </si>
  <si>
    <t>GENEALOGIA DE LA MORAL</t>
  </si>
  <si>
    <t>MITOCRITICA. NATURALEZA, FUNCIÓN, TEORIA Y PRÁCTICA</t>
  </si>
  <si>
    <t>BIOLOGIA DEL DESARROLLO. CUADERNO DE TRABAJO</t>
  </si>
  <si>
    <t xml:space="preserve">EL RUMIANTE, FISIOLOGIA DIGESTIVA Y NUTRICIÓN </t>
  </si>
  <si>
    <t>FARMACOLOGIA VETERINARIA</t>
  </si>
  <si>
    <t>ECOLOGIA DE LOS MEDIOS: ENTORNOS, EVOLUCIONES E INTERPRETACIONES</t>
  </si>
  <si>
    <t>BIOÉTICA Y ECOLOGIA: LOS VALORES DE LA NATURALEZA COMO NORMA MORAL</t>
  </si>
  <si>
    <t>FUNDAMENTOS DE ECOLOGIA</t>
  </si>
  <si>
    <t>FISIOLOGIA VETERINARIA</t>
  </si>
  <si>
    <t>FUNDAMENOS DE ENDOCRINOLOGIA GINECOLÓGICA Y REPRODUCTIVA</t>
  </si>
  <si>
    <t>TECNOLOGIA DE LA REPRODUCCIÓN DE LOS ANIMALES DE GRANJA</t>
  </si>
  <si>
    <t>BIBLIOGRAFIA BÁSICA</t>
  </si>
  <si>
    <t>GUIA PRÁCTICA PARA UN PLAN DE NEGOCIOS Y OBTENCIÓN DE FONDOS DEL GOBIERNO FEDERAL: INCUBADORAS DE EMPRESAS DENTRO DE LAS IES Y MS.</t>
  </si>
  <si>
    <t>DOMINGUEZ BOCANEGRA, G. DOMINGUEZ BOCANEGRA, J. DOMINGUEZ VALENCIA, B.</t>
  </si>
  <si>
    <t>BIOLOGIA MOLECULAR Y CELULAR</t>
  </si>
  <si>
    <t>QUIMICA DE ALIMENTOS</t>
  </si>
  <si>
    <t>EL MANEJJO HIGIÉNICO DE LOS ALIMENTOS: GUIA PARA LA OBTENCIÓN DEL DISTINTIVO H.</t>
  </si>
  <si>
    <t>TECNOLOGIA DE LOS ALIMENTOS, VOL. I. COMPONENTES DE LOS ALIMENTOS Y PROCESOS</t>
  </si>
  <si>
    <t>TECNOLOGIA DE LOS ALIMENTOS. ALIMENTOS DE ORIGEN ANIMAL</t>
  </si>
  <si>
    <t>FUNDAMENTOS DE LA TEORIA Y PRÁCTICA DEL CATERING</t>
  </si>
  <si>
    <t>TEORIA DEL PERIODISMO</t>
  </si>
  <si>
    <t>INTRODUCCIÓN A LAS TEORIAS DE LA COMUNICACIÓN</t>
  </si>
  <si>
    <t>COMPETENCIAS EN COMUNICACIÓN LINGÜISTICA</t>
  </si>
  <si>
    <t>NÉSTOR GARCIA CANCLINI</t>
  </si>
  <si>
    <t>CRITICA DEL ARTE, TEORIA Y PRÁCTICA</t>
  </si>
  <si>
    <t>FOTOGRAFIA DIGITAL PRÁCTICA</t>
  </si>
  <si>
    <t>ANÁLISIS DE DATOS EN PSICOLOGIA</t>
  </si>
  <si>
    <t>UN CURRICULO PARA LA DIVERSIDAD</t>
  </si>
  <si>
    <t xml:space="preserve">JOSÉ MARIA FERNÁNDEZ BATANERO </t>
  </si>
  <si>
    <t>PEDAGOGIA DE LA ESPERANZA</t>
  </si>
  <si>
    <t xml:space="preserve">PEDAGOGIA DE LA INDIGNACIÓN </t>
  </si>
  <si>
    <t xml:space="preserve">*DOMINGUEZ GÓMEZ, J.A. Et al </t>
  </si>
  <si>
    <t>SALOME ADROHER BIOSCA, MARIA FUENCISCA ALCON YUSTAS</t>
  </si>
  <si>
    <t>MANUEL MARIN, ROBERTO MARTINEZ</t>
  </si>
  <si>
    <t>MARIA JOSÉ AGUILAR IDAÑEZ</t>
  </si>
  <si>
    <t>ALEJANDRO GAONA PÉREZ, OCATVIO VÁZQUEZ AGUADO, JOSÉ ANDRÉS DOMINGUEZ GÓMEZ</t>
  </si>
  <si>
    <t>INGENIERIA DEL SOFTWARE</t>
  </si>
  <si>
    <t>CUEVAS MARTINEZ, Juan Carlos</t>
  </si>
  <si>
    <t>MAESTRIA EN ADMINISTRACIÓN</t>
  </si>
  <si>
    <t>ECONOMIA PARA EL 99% DE LA POBLACIÓN</t>
  </si>
  <si>
    <t>ADAM SMITH EN PEKIN</t>
  </si>
  <si>
    <t>MAESTRIA EN CICENCIAS DEL COMPORTAMIENTO CON ORIENTACIÓN EN ALIMENTACIÓN Y NUTRICIÓN</t>
  </si>
  <si>
    <t>ESTADISTICA PARA DUMMIES / STATISTICS FOR DUMMIES</t>
  </si>
  <si>
    <t>PSICOMETRIA</t>
  </si>
  <si>
    <t>MARIA ROSARIO MARTINEZ ARIAS, MARIA VICTORIA HERNÁNDEZ LLOREDA</t>
  </si>
  <si>
    <t>CONSTRUCTIVISMO Y CONSTRUCCIONISMO SOCIAL EN PSICOTERAPIA. UNA PERSPECTIVA CRITICA</t>
  </si>
  <si>
    <t>RICARDO CELIS PACHECO, MARCELO RODRIGUEZ CEBERIO</t>
  </si>
  <si>
    <t>LA INFLUENCIA SOCIAL INCONSCIENTE. ESTUDIOS DE PSICOLOGIA SOCIAL EXPERIMENTAL.</t>
  </si>
  <si>
    <t>PSICOLOGIA DE LA VEJEZ: UNA PSICOGERONTOLOGIA APLICADA</t>
  </si>
  <si>
    <t>ROCIO FERNÁNDEZ-BALLESTEROS</t>
  </si>
  <si>
    <t>AUTOCUIDADO DEL ADULTO MAYOR CON DIABETES MELLITUS TIPO 2: CONCEPTUALIZACIÓN DEL AUTOCUIDADO DESDE UNA APARIENCIA FISICA, PSICOL</t>
  </si>
  <si>
    <t>METODOLOGIA DE LA INVESTIGACIÓN</t>
  </si>
  <si>
    <t>MAESTRIA EN TECNOLOGIAS PARA EL APRENDIZAJE</t>
  </si>
  <si>
    <t>FUNDAMENTOS DE PSICOLOGIA JURIDICA Y FORENSE</t>
  </si>
  <si>
    <t>GARCIA LÓPEZ, ERIC</t>
  </si>
  <si>
    <t>TEXTOS JURIDICOS  UNIVERSITARIOS</t>
  </si>
  <si>
    <t>PSICOLOGIA PIRÁMIDE</t>
  </si>
  <si>
    <t>Sistemas Biblioinforma S.A. de C.V.</t>
  </si>
  <si>
    <t>Empresa</t>
  </si>
  <si>
    <t>Importe</t>
  </si>
  <si>
    <t>Adquisición</t>
  </si>
  <si>
    <t>Licitación FIP2018</t>
  </si>
  <si>
    <t>Requisición</t>
  </si>
  <si>
    <t>Medical &amp; Technical Books</t>
  </si>
  <si>
    <t>Difusión Científica, S.A. de C.V.</t>
  </si>
  <si>
    <t>Alef S.A. de C.V.</t>
  </si>
  <si>
    <t>Editorial Nueva Jurídica, S.A. de C.V.</t>
  </si>
  <si>
    <t>Directa</t>
  </si>
  <si>
    <t>Sintitulo editorial</t>
  </si>
  <si>
    <t>Tirant Lo Blanch, S.A. de C.V.</t>
  </si>
  <si>
    <t>Equipamiento</t>
  </si>
  <si>
    <t>Organización Técnica del Conocimiento, S.A. de C.V.</t>
  </si>
  <si>
    <t>Editorial Remic Distribuidor de Elsevier</t>
  </si>
  <si>
    <t>Transformaciones Ibarra, S.A. de C.V.</t>
  </si>
  <si>
    <t>Manual Moderno, S.A. de C.V.</t>
  </si>
  <si>
    <t>Grupo Educativo Minerva, S.A. de C.V.</t>
  </si>
  <si>
    <t>Dinámica Heurística, S.A. de C.V.</t>
  </si>
  <si>
    <t>Editorial Trillas, S.A. de C.V.</t>
  </si>
  <si>
    <t>North America Books</t>
  </si>
  <si>
    <t>Aarón Martínez Baltazar</t>
  </si>
  <si>
    <t>Eléctrica INCII</t>
  </si>
  <si>
    <t>Vesalius</t>
  </si>
  <si>
    <t>Lic. En Abogado</t>
  </si>
  <si>
    <t>Lic. En Agrobiotecnología</t>
  </si>
  <si>
    <t>Lic. En Agronegocios</t>
  </si>
  <si>
    <t>Lic. En Desarrollo Turístico Sustentable</t>
  </si>
  <si>
    <t>Lic. En Enfermería</t>
  </si>
  <si>
    <t>Lic. En Letras Hispánicas</t>
  </si>
  <si>
    <t>Lic. En Médico Cirujano y Partero</t>
  </si>
  <si>
    <t>Lic. En Medicina Veterinaria y Zootecnia</t>
  </si>
  <si>
    <t>Lic. En Negocios Internacionales</t>
  </si>
  <si>
    <t>Lic. En Nutrición</t>
  </si>
  <si>
    <t>Lic. En Periodismo</t>
  </si>
  <si>
    <t>Lic. En Psicología</t>
  </si>
  <si>
    <t>Lic. En Seguridad Laboral Protección Civil y Emergencias</t>
  </si>
  <si>
    <t>Lic. En Trabajo Social</t>
  </si>
  <si>
    <t>Maestría en Tecnologías para el Aprendizaje</t>
  </si>
  <si>
    <t>Lic. En Ingeniería en Telemática</t>
  </si>
  <si>
    <t>Maestría en Administración</t>
  </si>
  <si>
    <t>Maestría en Ciencias del Comportamiento con Orientación en Nutrición</t>
  </si>
  <si>
    <t>Maestría en Estudios Socioterritoriales</t>
  </si>
  <si>
    <t>Maestría en Derecho</t>
  </si>
  <si>
    <t>Maestría en Salud Pública</t>
  </si>
  <si>
    <t>Maestría en Psicología</t>
  </si>
  <si>
    <t>Adquisiciones FIP2018 por programa educativo</t>
  </si>
  <si>
    <t>Doctorado en Ciencia del Comportamiento con Orientación en Alimentación y Nutrición</t>
  </si>
  <si>
    <t>Doctorado en Psicología con Orientación en Calidad de Vida y Salud</t>
  </si>
  <si>
    <t>eléctri ca INCII (Dra. Rujano)</t>
  </si>
  <si>
    <t>Arely</t>
  </si>
  <si>
    <t>SO008</t>
  </si>
  <si>
    <t>DERECHO CONSTITUCIONAL V.I. EL ORDENAMIENTO CONSTITUCIONAL DERECHOS Y SABERES DE LOS CIUDADANOS</t>
  </si>
  <si>
    <t>TIRANT LO BLANCH</t>
  </si>
  <si>
    <t>DERECHO CONSTITUCIONAL V.II EL ORDENAMIENTO CONSTITUCIONAL DERECHOS Y SABERES DE LOS CIUDADANOS</t>
  </si>
  <si>
    <t>JUSTICIA CONSTITUCIONAL SISTEMAS Y MODELOS COMPARADOS</t>
  </si>
  <si>
    <t>LUCA MEZZETTI</t>
  </si>
  <si>
    <t>NUEVA JURÍDICA</t>
  </si>
  <si>
    <t>DIÁLOGO JUDICIAL INTERAMERICANO ENTRE CONSTITUCIONALIDAD Y CONVENCIONALIDAD</t>
  </si>
  <si>
    <t>HAIDER MIRNDA BONILLA</t>
  </si>
  <si>
    <t>FUNDAMENTOS TEÓRICO CONSTITUCIONALES DEL NUEVO PROCESO PENAL 2 ED.</t>
  </si>
  <si>
    <t>OSCAR JULIAN GUERRERO PERALTA</t>
  </si>
  <si>
    <t>DERECHO PROCESAL CONSTITUCIONAL CODIFICACIÓN PROCESAL CONSTITUCIONAL</t>
  </si>
  <si>
    <t>DERECHO PROCESAL CONSTITUCIONAL: GARANTÍA JURIDICCIONAL DEL MEDIO AMBIENTE EN EL DERECHO COMPARADO</t>
  </si>
  <si>
    <t>DERECHO PROCESAL CONSTITUCIONAL</t>
  </si>
  <si>
    <t>BLOQUE DE CONSTITUCIONALIDAD</t>
  </si>
  <si>
    <t>CESAR AUGUSTO LONDOÑO AYALA</t>
  </si>
  <si>
    <t xml:space="preserve">RETOS DEL DERECHO CONVENCIONAL </t>
  </si>
  <si>
    <t>ALFONSO JAIME MARTÍNEZ LAZCANO</t>
  </si>
  <si>
    <t>ENSAYOS DE DERECHO PROCESAL CONSTITUCIONAL, DERECHOS Y LIBERTADES</t>
  </si>
  <si>
    <t>VICENTE FERNÁNDEZ FERNÁNDEZ, MANUEL DE JESÚS CORADO DE PAZ</t>
  </si>
  <si>
    <t>CONTROL CONSTITUCIONAL  Y DE CONVENCIONALIDAD</t>
  </si>
  <si>
    <t>CONTROL DE LAS OMISIONES INCONSTITUCIONALES E INCONVENCIONALES</t>
  </si>
  <si>
    <t xml:space="preserve">INTERPRETACIÓN CONSTITUCIONAL </t>
  </si>
  <si>
    <t>REFLEXIONES DE DERECHO ADJETIVADO CONSTITUCIONAL</t>
  </si>
  <si>
    <t>III CONGRESO IBEROAMERICANO DE DERECHO PENAL, DERECHO PROCESAL PENAL Y NEO-CONSTITUCIONALISMO</t>
  </si>
  <si>
    <t>ENRIQUE POZO CABRERA</t>
  </si>
  <si>
    <t>MARBURY V. MADISON. ORIGEN, ARGUMENTOS Y CONTRAARGUMENTOS DEL CONTROL JUDICIAL DE CONSTITUCIONALIDAD</t>
  </si>
  <si>
    <t>JORGE ALEJANDRO AMAYA</t>
  </si>
  <si>
    <t>PROCEDIMIENTO EN LA COMISIÓN Y ANTE LA CORTE INTERAMERICANA DE DERECHOS HUMANO</t>
  </si>
  <si>
    <t>EL MINISTERIO PÚBLICO VISIÓN CONSTITUCIONAL DEL ENTE ACUSADOR EN EL DERECHO COMPARADO</t>
  </si>
  <si>
    <t>BALTA DAVID AGUSTIN MARTÍNEZ</t>
  </si>
  <si>
    <t>DERECHO PROCESAL CONVENCIONAL: EL NUEVO DESAFÍO DE LA JUSTICIA CONSTITUCIONAL</t>
  </si>
  <si>
    <t>EL ESTADO GARANTISTA Y LA CONSTITUCIONALIZACIÓN DEL ORDENAMIENTO JURÍDICO</t>
  </si>
  <si>
    <t>MANUAL DE ORATORIA JURIDICA APLICADA AL SISTEMA PENAL ACUSATORIO LATINOAMERICANO</t>
  </si>
  <si>
    <t>PEDRO GIOVANNI ORBE</t>
  </si>
  <si>
    <t xml:space="preserve">EL PRINCIPIO DE ESTABILIDAD LABORAL </t>
  </si>
  <si>
    <t>RICARDO BARONA BETANCOURT</t>
  </si>
  <si>
    <t>SISTEMA ACUSATORIO Y TÉCNICAS DEL JUICIO ORAL 5 ED.</t>
  </si>
  <si>
    <t>5TA EDICIÓN</t>
  </si>
  <si>
    <t xml:space="preserve">EL PRINCIPIO DE ORALIDAD EN MATERIA LABORAL </t>
  </si>
  <si>
    <t>DOLLY AMPARO CAGUASANGO VILLOTA</t>
  </si>
  <si>
    <t>CONTROL CONSTITUCIONAL Y DE CONVENCIONALIDAD</t>
  </si>
  <si>
    <t>LITIGACIÓN ORAL Y ARGUMENTACIÓN MANUAL PRÁCTICO</t>
  </si>
  <si>
    <t>BORIS BARRIOS GONZÁLEZ</t>
  </si>
  <si>
    <t>LA PRUEBA ILÍCITA Y SISTEMA INTERAMERICANO</t>
  </si>
  <si>
    <t>LA PRUEBA ELECTRÓNICA Y SISTEMA INTERAMERICANO</t>
  </si>
  <si>
    <t>HENRY EYNER ISAZA</t>
  </si>
  <si>
    <t>IDEOLOGÍA DE LA PRUEBA PENAL EVOLUCIÓN DE LA PRUEBA PENAL…</t>
  </si>
  <si>
    <t>ARGUMENTACIÓN JURÍDICA</t>
  </si>
  <si>
    <t>NELSON LEONARDO LONDOÑO AYALA</t>
  </si>
  <si>
    <t>DISCUSIÓN PERSUASIVA APLICADA AL SISTEMA ACUSATORIO</t>
  </si>
  <si>
    <t>MAURICIO GONZÁLEZ RUÍZ</t>
  </si>
  <si>
    <t>ENSAYOS SOBRE PRUEBA, ARGUMENTACIÓN Y JUSTICIA</t>
  </si>
  <si>
    <t>ROCÍO VILLANUEVA, BETSABÉ MARCIANI</t>
  </si>
  <si>
    <t>FONDO EDITORIAL</t>
  </si>
  <si>
    <t>LA PRUEBA PERCIAL EN MATERIAL PENAL</t>
  </si>
  <si>
    <t>JORGE ARENAS SALAZAR</t>
  </si>
  <si>
    <t>DOCTRINA Y LEY</t>
  </si>
  <si>
    <t>MOTIVACIÓN Y RACIONALIDAD DE LA PRUEBA</t>
  </si>
  <si>
    <t>JORDI FERRER BELTRÁN</t>
  </si>
  <si>
    <t>GRIJLEY</t>
  </si>
  <si>
    <t>SOBRE LA TEORÍA PURA DEL DERECHO</t>
  </si>
  <si>
    <t>UNIVERSIDAD DE EXTERNADO DE COLOMBIA</t>
  </si>
  <si>
    <t>EL INTERROGATORIO DEL IMPUTADO Y LA PRUEBA DE CONFESIÓN</t>
  </si>
  <si>
    <t>AURELIA MARÍA ROMERO COLOMA</t>
  </si>
  <si>
    <t>REUS</t>
  </si>
  <si>
    <t>ORALIDAD TESTIMONIO INTERROGATORIOS Y CONTRAINTERROGATORIOS EN EL PROESO PENAL ACUSATORIO</t>
  </si>
  <si>
    <t>PEDRO ALFONSO PABÓN PARRA</t>
  </si>
  <si>
    <t>DOCTRINA Y LEY LTDA</t>
  </si>
  <si>
    <t>LA JUSTICIA DE TODOS: MECANISMOS ALTERNATIVOS DE SOLUCIÓN DE CONFLICTOS</t>
  </si>
  <si>
    <t>MARTHA EUGENIA MIRANDA</t>
  </si>
  <si>
    <t>DIKE</t>
  </si>
  <si>
    <t>LA PRUEBA DE OFICIO</t>
  </si>
  <si>
    <t>ALEJANDRO AUGUSTO BAÑOL BETANCUR</t>
  </si>
  <si>
    <t>JURIDICA SÁNCHEZ</t>
  </si>
  <si>
    <t>MANUAL DE JUICIO ORAL</t>
  </si>
  <si>
    <t>BENITO HÉCTOR ATENCIO VALVERDE</t>
  </si>
  <si>
    <t>TEORÍA DE LA ARGUMENTACIÓN JURÍDICA</t>
  </si>
  <si>
    <t>THOMAS DE ROSA BUSTAMANTE</t>
  </si>
  <si>
    <t>DERECHO LABORAL SEGURIDAD SOCIAL Y LA EMPRESA</t>
  </si>
  <si>
    <t>LOS DERECHOS Y OBLIGACIONES PATERNO FILIALES</t>
  </si>
  <si>
    <t>MANUELA BERMUDEZ TAPIAS</t>
  </si>
  <si>
    <t>NUEVA JURIDICA</t>
  </si>
  <si>
    <t>LOS DERECHOS HUMANOS, DIVERSIDAD CULTURAL Y SISTEMA INTERAMERICANO</t>
  </si>
  <si>
    <t>DERECHOS ECONÓMICOS SOCIALES Y CULTURALES</t>
  </si>
  <si>
    <t>SISTEMAS REGIONALES DE PROTECCIÓN DE DERECHOS HUMANOS</t>
  </si>
  <si>
    <t>LA VICTIMOLOGÍA ¿UN PROBLEMA CRIMINOLÓGICO? HERMENÉUTICA DE A FILOSOFÍA DE LA RECONCILIACIÓN DEL PERDÓN Y LA PAZ</t>
  </si>
  <si>
    <t>ABELARDO RIVERA LLANO</t>
  </si>
  <si>
    <t>JURIDICA RADAR</t>
  </si>
  <si>
    <t>LA TEORÍA DEL DELITO EN LA DISCUSIÓN ACTUAL TOMO 2</t>
  </si>
  <si>
    <t>CLAUS ROXIN</t>
  </si>
  <si>
    <t>TERESA M. DEL VAL</t>
  </si>
  <si>
    <t>CATHEDRA JURIDICA</t>
  </si>
  <si>
    <t>MEDIACIÓN EN MATERIA PENAL ¿QUÉ ES, CÓMO SE HACE Y PARA QUÉ SIRVE?</t>
  </si>
  <si>
    <t>PLAGIO ¿QUÉ ES Y CÓMO SE REGULA PENALMENTE?</t>
  </si>
  <si>
    <t>MARÍA ALEJANDRA ECHAVARRÍA ARCILLA</t>
  </si>
  <si>
    <t>IBAÑEZ</t>
  </si>
  <si>
    <t>A TRAVÉS DE LA CRIMINOLOGÍA</t>
  </si>
  <si>
    <t>EDMUNDO RENE BODERO</t>
  </si>
  <si>
    <t>MURILLO EDITORES</t>
  </si>
  <si>
    <t>ORGANIZACIONES RESPONSABILIDAD SOCIAL Y SOSTENIBILIDAD</t>
  </si>
  <si>
    <t>MARA CLAUDIA ROMERO AMAYA</t>
  </si>
  <si>
    <t>UNIVERSIDAD DEL EXTERNADO</t>
  </si>
  <si>
    <t>MANUAL DEL PROCESO PENAL ACUSATORIO</t>
  </si>
  <si>
    <t>JOSÉ HILARIO CAICEDO SUÁREZ</t>
  </si>
  <si>
    <t>UNIVERSIDAD LIBRE</t>
  </si>
  <si>
    <t>A000002</t>
  </si>
  <si>
    <t>GABINETE DE RELATOS</t>
  </si>
  <si>
    <t>FORTUNATO RUIZ</t>
  </si>
  <si>
    <t>SINTITULO</t>
  </si>
  <si>
    <t>Compra directa</t>
  </si>
  <si>
    <t>B74695</t>
  </si>
  <si>
    <t>REFORMA AL ARTÍCULO 123 CONSTITUCIONAL</t>
  </si>
  <si>
    <t>DRONES Y SU LEGISLACIÓN EN MÉXICO. REGULACIÓN JURÍDICA DE LOS DRONES EN MÉXICO</t>
  </si>
  <si>
    <t>CONSTITUIÓN Y JUDICATURA: LOS LÍMITES DEL ARRAIGO PENAL</t>
  </si>
  <si>
    <t>CONSTITUCIONALIDAD DE LAS CANDIDATURAS INDEPENDIENTES</t>
  </si>
  <si>
    <t>TRANSPARENCIA Y EL ACCESO A LA INFORMACIÓN PÚBLICA EN MÉXICO</t>
  </si>
  <si>
    <t>REGIMEN DE DEUDA PÚBLICA LOCAL</t>
  </si>
  <si>
    <t>INTERPRETACIÓN JUDICIAL EN MATERIA DE COMPETENCIA ECONÓMICA</t>
  </si>
  <si>
    <t>TRIBUNALES, NORMAS Y DERECHOS</t>
  </si>
  <si>
    <t>CUMPLIMIENTO DE LAS NORMAS FISCALES, EL CASO DE MÉXICO</t>
  </si>
  <si>
    <t>EXPROPIACIÓN DE BIENES INMUEBLES EN MÉXICO</t>
  </si>
  <si>
    <t>PODER EJECUTIVO Y ESTADO ADMINISTRATIVO</t>
  </si>
  <si>
    <t>CUMPLIMIENTO Y EJECUCIÓN DE LAS SENTENCIAS</t>
  </si>
  <si>
    <t>JUECES, SU FUNCIÓN Y EL CONTROL DE REGULARIDAD</t>
  </si>
  <si>
    <t>INMOVILIZACIÓN DE CUENTAS BANCARIAS POR AUTORIDADES FISCALES</t>
  </si>
  <si>
    <t>LA FACULTAD DE AVERIGUACIÓN</t>
  </si>
  <si>
    <t>DELITO DE DELINCUENCIA ORGANIZADA</t>
  </si>
  <si>
    <t>DERECHO AERONÁUTICO MEXICANO Y SU LEGISLACIÓN</t>
  </si>
  <si>
    <t>RESPONSABILIDAD PATRIMONIAL DEL ESTADO EN MÉXICO: ANÁLISIS LEGAL Y JURISPRUDENCIA</t>
  </si>
  <si>
    <t>RECURSOS EN EL JUICIO DE AMPARO</t>
  </si>
  <si>
    <t>REGULACIÓN DEL JUICIO DE AMPARO A TRAVÉS DE LOS ACUERDOS GENERALES EMITIDOS POR EL PODER JUDICIAL DE LA FEDEREACIÓN</t>
  </si>
  <si>
    <t>EFECTOS DE INVALIDEZ ERGO OMNES EN MÉXICO: UN FORO DE PRINCIPIOS</t>
  </si>
  <si>
    <t>ESTADO, MERCADO Y DERECHO</t>
  </si>
  <si>
    <t>LIBERTAD DE EXPRESIÓN EN LAS SENTENCIAS DE LA SUPREMA CORTE DE JUSTICIA</t>
  </si>
  <si>
    <t>REGULACIÓN DE LA MEDICINA GEONÓMICA EN MÉXICO</t>
  </si>
  <si>
    <t>DERECHO Y CIENCIA FORENSE</t>
  </si>
  <si>
    <t>EL DERECHO Y LA CULTURA</t>
  </si>
  <si>
    <t>TRATAMIENTO DEL DOLOR EN EL SISTEMA NACIONAL DE SALUD MEXICANO</t>
  </si>
  <si>
    <t>USO DE EVIDENCIA CIENTÍFICA Y OPINIÓN EXPERTA EN LAS SENTENCIAS DE LA SCJN</t>
  </si>
  <si>
    <t>ESTADO DE LAS ARTES FORENSES EN MÉXICO</t>
  </si>
  <si>
    <t xml:space="preserve">INFRAESTRUCTURA Y DERECHO. EL CASO DE LA CONSTITUCIÓN  POLÍTICA </t>
  </si>
  <si>
    <t>SIN LITERATURA NO HAY DERECHO</t>
  </si>
  <si>
    <t>DERECHO Y RIESGOS. EL CASO DE GRANDI RISCHI</t>
  </si>
  <si>
    <t xml:space="preserve">CONSTITUCIÓN POLÍTICA DE LOS ESTADOS UNIDOS MEXICANOS </t>
  </si>
  <si>
    <t>6TA EDICIÓN</t>
  </si>
  <si>
    <t>VADEMÉCUM DE DERECHO PENAL MEXICANO</t>
  </si>
  <si>
    <t>MANUAL DE INVESTIGACIÓN CRIMINAL: UNA PERSPECTIVA DESDE LA EVIDENCIA</t>
  </si>
  <si>
    <t>CRIMINALÍSTICA FORENSE</t>
  </si>
  <si>
    <t>MECANISMOS DE PARTICIPACIÓN CIUDADANA: UNA EXPERIENCIA GLOBAL</t>
  </si>
  <si>
    <t>EL DERECHO A LA PROTECCIÓN JUDICIAL</t>
  </si>
  <si>
    <t>DERECHOS HUMANOS EN CONTEXTO EN AMÉRICA LATINA</t>
  </si>
  <si>
    <t>DERECHO PROCESAL TRANSNACIONAL</t>
  </si>
  <si>
    <t>GARANTÍAS DE NO REPETICIÓN EN LA JURISPRUDENCIA INTERAMERICANA</t>
  </si>
  <si>
    <t>BIODERECHO INTERAMERICANO Y EUROPEO: DESAFÍOS ACTUALES</t>
  </si>
  <si>
    <t>POR QUÉ FUNCIONAN LOS GOBIERNOS MINORITARIOS POLÍTICA TERRITORIAL MULTINIVEL</t>
  </si>
  <si>
    <t>CIBERPOLÍTICA</t>
  </si>
  <si>
    <t>MODELOS MÉDICOS Y MODELOS JURÍDICOS</t>
  </si>
  <si>
    <t>DERECHO Y CIENCIA</t>
  </si>
  <si>
    <t>A-355</t>
  </si>
  <si>
    <t>REVISTA ANALES DE PEDIATRÍA (12 EJEMPLARES AÑO 2018)</t>
  </si>
  <si>
    <t>REVISTA CLÍNICA E INVESTIGACIÓN EN GINECOLOGÍA Y OBSTETRICIA (4 EJEMPLARES AÑO 2018)</t>
  </si>
  <si>
    <t>REVISTA REUMATOLOGÍA CLÍNICA BIMESTRAL (6 EJEMPLARES AÑO 2018)</t>
  </si>
  <si>
    <t>REVISTA ENDOCRINOLOGÍA, DIABETES Y NUTRICIÓN MENSUAL (10 EJEMPLARES AÑO 2018)</t>
  </si>
  <si>
    <t>REVISTA ENFEREMERÍA CLÍNICA, BIMESTRAL (6 EJEMPLARES AÑO 2018)</t>
  </si>
  <si>
    <t>REVISTA MEDICINA CLÍNICA, QUINCENAL (24 EJEMPLARES AÑO 2018)</t>
  </si>
  <si>
    <t>REVISTA MEDICINA INTENSIVA MENSUAL (9 EJEMPLARES AÑO 2018)</t>
  </si>
  <si>
    <t>REVISTA CLÍNICA ESPAÑOLA MENSUAL (9 EJEMPLARES AÑO 2018)</t>
  </si>
  <si>
    <t>REVISTA PSIQUIATRÍA BIOLÓGICA CUATRIMESTRAL (3 EJEMPLARES AÑO 2018)</t>
  </si>
  <si>
    <t>REVISTA FORMACIÓN MÉDICA CONTINUADA EN ATENCIÓN PRIMARIA MENSUAL (10 EJEMPLARES AÑO 2018)</t>
  </si>
  <si>
    <t>E-61751</t>
  </si>
  <si>
    <t>BANFE-2 PRUEBA COMPLETA</t>
  </si>
  <si>
    <t>FLORES OSTROSKY</t>
  </si>
  <si>
    <t>3RA EDICIÓN</t>
  </si>
  <si>
    <t>WECHSLER WAIS IV (SOFT CASE) ESCALA DE INTELIGENCIA ADULTOS WAIS-IV EMPAQUE CARTON</t>
  </si>
  <si>
    <t>WECHSLER</t>
  </si>
  <si>
    <t>WECHSLER WISC-IV STD HARD CASE ESCALA WECHSLER INTELIGENCIA PARA NIÑOS (WISC-IV) PORTAFOLIO</t>
  </si>
  <si>
    <t>HAMMILL/DTVP-3 METODO EVALUACIÓN PERCEPCIÓN VISUAL DE FROSTING</t>
  </si>
  <si>
    <t>HAMMILL</t>
  </si>
  <si>
    <t>E-61750</t>
  </si>
  <si>
    <t>NEUROPSICOLOGÍA DEL DESARROLLO INFANTIL</t>
  </si>
  <si>
    <t>ROSSELLI MATUTE ARDILA</t>
  </si>
  <si>
    <t>BASICA</t>
  </si>
  <si>
    <t>INGLÉS APLICADO AL TRABAJO SOCIAL</t>
  </si>
  <si>
    <t>DISEÑO INSTRUCCIONAL PARA APRENDIZAJE EN LÍNEA</t>
  </si>
  <si>
    <t>ESTRATEGIAS DOCENTES CON TECNOLOGÍA: GUÍA PRÁCTICA</t>
  </si>
  <si>
    <t>RESEARCH FOR DEVELOPMENT: A PRACTICAL GUIDE</t>
  </si>
  <si>
    <t>CREATING AND ENHANCING COGNITIVE MODIFIABILITY</t>
  </si>
  <si>
    <t>EDUCACIÓN TECNOLÓGICA. UN DESAFÍO DIDÁCTICO</t>
  </si>
  <si>
    <t>ENSEÑAR Y APRENDER EN ENTORNOS M-LEARNING</t>
  </si>
  <si>
    <t>LA EVALUAZIÓN EN LA ERA DIGITAL</t>
  </si>
  <si>
    <t>REALIDAD AUMENTADA. TECNOLOGÍAS PARA LA INFORMACIÓN</t>
  </si>
  <si>
    <t>A-2747</t>
  </si>
  <si>
    <t>MONITORING FOR SUSTAINABLE TOURISM TRANSITION</t>
  </si>
  <si>
    <t>THE COMPETITIVE DESTINATION: A SUSTAINABLE TOURISM</t>
  </si>
  <si>
    <t>MODERN GLOBAL SEISMOLOGY</t>
  </si>
  <si>
    <t>FUNDAMENTALS OF LIGTH MICROSCOPY AND ELECTRONIC IM</t>
  </si>
  <si>
    <t>EL LABERINTO DE LA SOLEDAD, POSDATA, VUELTA A EL LABERINTO DE LA SOLEDAD</t>
  </si>
  <si>
    <t>OCTAVIO PAZ</t>
  </si>
  <si>
    <t>SERIE ANÁLISIS DE RIESGOS PARTE 1: METODOLOGÍAS</t>
  </si>
  <si>
    <t>SERIE ANÁLISIS DE RIESGOS: ANÁLISIS DE CONSECUENCIAS</t>
  </si>
  <si>
    <t>LIBRO DE ENFERMERÍA</t>
  </si>
  <si>
    <t>LEY GENERAL DE LOS IMPUESTOS GENERALES DE IMPORTACIÓN Y EXPORTACIÓN</t>
  </si>
  <si>
    <t>FA-3686</t>
  </si>
  <si>
    <t>HISTORIA DE LA TEORÍA LITERARIA II</t>
  </si>
  <si>
    <t>ANTOLOGÍA SOBRE LITERATURA DEL EXILIO</t>
  </si>
  <si>
    <t>FUNDAMENTOS DE CIENCIA TOXICOLOGÍA</t>
  </si>
  <si>
    <t>FUNDAMENTOS FÍSICOS DE LA INFORMÁTICA Y LAS COMUNICACIONES</t>
  </si>
  <si>
    <t>LA SOCIEDAD DEL RIESGO MUNDIAL: EN BUSCA DE LA SEGURIDAD PER</t>
  </si>
  <si>
    <t>REVISTA GESTIÓN Y POLÍTICA PÚBLICA</t>
  </si>
  <si>
    <t>SUSCRIPCIÓN ANUAL 2018</t>
  </si>
  <si>
    <t>SUSCRIPCIÓN ANUAL 208</t>
  </si>
  <si>
    <t>REVISTA ARTES DE MÉXICO</t>
  </si>
  <si>
    <t>REVISTA ALGARABÍA</t>
  </si>
  <si>
    <t>REVISTA LETRAS LIBRES</t>
  </si>
  <si>
    <t>REVISTA HISTORIA MEXICANA</t>
  </si>
  <si>
    <t>REVISTA CUARTOSCURO</t>
  </si>
  <si>
    <t>SUSCRIPCIÓN 2018</t>
  </si>
  <si>
    <t>REVISTA LA TEMPESTAD</t>
  </si>
  <si>
    <t>REVISTA GRABADO Y EDICIÓN</t>
  </si>
  <si>
    <t>REVISTA PSICOLOGÍA Y SALUD</t>
  </si>
  <si>
    <t>REVISTA ENFERMERÍA UNIVERSITARIA</t>
  </si>
  <si>
    <t>REVISTA CUADERNOS DE NUTRICIÓN</t>
  </si>
  <si>
    <t>REVISTA PREVENTION MAGAZINE</t>
  </si>
  <si>
    <t>REVISTA HEALTH</t>
  </si>
  <si>
    <t>REVISTA ENVIROMENTAL NUTRITION</t>
  </si>
  <si>
    <t>REVISTA FOOD &amp; NUTRITION MAGAZINE</t>
  </si>
  <si>
    <t>REVISTA SOFTWARE GURU</t>
  </si>
  <si>
    <t>REVISTA INGENIERÍA, INVESTIGACIÓN Y TECNOLOGÍA</t>
  </si>
  <si>
    <t>REVISTA HARVARD BUSINESS REVIEW</t>
  </si>
  <si>
    <t>REVISTA FOREIGN AFFAIRS EN ESPAÑOL</t>
  </si>
  <si>
    <t>REVISTA VIEW TEXTILE MAGAZINE</t>
  </si>
  <si>
    <t>REVISTA CRUISE INTERNATIONAL</t>
  </si>
  <si>
    <t>MATRICES TESTS DE INTELIGENCIA GENERAL JUEGO COMPLETO</t>
  </si>
  <si>
    <t>O2538</t>
  </si>
  <si>
    <t>FACTURA</t>
  </si>
  <si>
    <t>Asignación FIP/FIL  2018</t>
  </si>
  <si>
    <t>Ing. En Geofísica</t>
  </si>
  <si>
    <t>Ing. Sistemas Biológicos</t>
  </si>
  <si>
    <t>Equipamiento de biblioteca</t>
  </si>
  <si>
    <t>Publicaciones seriadas</t>
  </si>
  <si>
    <t>Disponible FIL 2018</t>
  </si>
  <si>
    <t>Directa publicaciones seriadas</t>
  </si>
  <si>
    <t>Directa libros</t>
  </si>
  <si>
    <t>Total sin revistas</t>
  </si>
  <si>
    <t>Total con revistas</t>
  </si>
  <si>
    <t>Epistemologías del sur</t>
  </si>
  <si>
    <t>FIP 2018 Licitación libros</t>
  </si>
  <si>
    <t>Total adquisiciones libros</t>
  </si>
  <si>
    <t>Total adquisiciones libros y revistas</t>
  </si>
  <si>
    <t>IVA Pruebas</t>
  </si>
  <si>
    <t>Traslado e IVA</t>
  </si>
  <si>
    <t>BAJO LA FRIA LUZ DE OCTUBRE</t>
  </si>
  <si>
    <t>Total tomos adquiridos</t>
  </si>
  <si>
    <t>TÍTULO</t>
  </si>
  <si>
    <t>EJEMPLARES</t>
  </si>
  <si>
    <t>PRECIO UNITARIO</t>
  </si>
  <si>
    <t>2.1.5.4</t>
  </si>
  <si>
    <t>2.1.5.3</t>
  </si>
  <si>
    <t>5.1.3.1</t>
  </si>
  <si>
    <t>PE</t>
  </si>
  <si>
    <t>PROVEEDOR</t>
  </si>
  <si>
    <t>VESALIUS</t>
  </si>
  <si>
    <t xml:space="preserve">FUNDAMENTOS DE PSICOFARMACOLOGIA CLINICA CLINICA </t>
  </si>
  <si>
    <t>ANDERSON</t>
  </si>
  <si>
    <t>SOCIEDAD Y VIOLENCIA, SUJETOS, PRACTICAS Y DISCURSOS</t>
  </si>
  <si>
    <t>GARCIA</t>
  </si>
  <si>
    <t>ESTRÉS POSTRAUMATICO</t>
  </si>
  <si>
    <t>VARGAS</t>
  </si>
  <si>
    <t xml:space="preserve">DUELO TRATAMIENTO BASADO EN LA TERAPIA </t>
  </si>
  <si>
    <t>CRUZ</t>
  </si>
  <si>
    <t>ENVEJECIMIENTO. EVALUACION E INTERPRETACION PSICOLOGICA</t>
  </si>
  <si>
    <t>DA SILVA</t>
  </si>
  <si>
    <t>8 ESCALAS: EL LADO NEGATIVO DE LAS RELACIONES DE PAREJA</t>
  </si>
  <si>
    <t>RIVERA</t>
  </si>
  <si>
    <t>CULTURALES CUAUHTEMOC</t>
  </si>
  <si>
    <t>PREVENCION DE RIESGOS LABORALES SECTOR DE OFICINA COMERCIO</t>
  </si>
  <si>
    <t>VICENTE GARCIA SEGURA</t>
  </si>
  <si>
    <t>I.C</t>
  </si>
  <si>
    <t>PREVENCION DE RIESGOS LABORALES SECTOR AGRICOLA</t>
  </si>
  <si>
    <t xml:space="preserve">PREVENCION DE RIESGOS LABORALES BASICO SECTOR HOSTELERIA RESTAURACION </t>
  </si>
  <si>
    <t>EMPRESA</t>
  </si>
  <si>
    <t>IMPORTE</t>
  </si>
  <si>
    <t>E1267</t>
  </si>
  <si>
    <t>UNIVERSITARIA IZCALLI S DE RL DE CV</t>
  </si>
  <si>
    <t>G1084</t>
  </si>
  <si>
    <t>MIGUEL ÁNGEL PORRÚA SA DE CV</t>
  </si>
  <si>
    <t>CARRERA</t>
  </si>
  <si>
    <t>LDTS, LLH</t>
  </si>
  <si>
    <t>FA17620</t>
  </si>
  <si>
    <t>RGS LIBROS SA DE CV</t>
  </si>
  <si>
    <t>FA17622</t>
  </si>
  <si>
    <t>F00158</t>
  </si>
  <si>
    <t>COMERCIALIZADORA DE LIBROS UNIVERSITARIOS SA DE CV</t>
  </si>
  <si>
    <t>A-2854</t>
  </si>
  <si>
    <t>MEDICAL &amp; TECHNICAL BOOK SA DE CV</t>
  </si>
  <si>
    <t>A-2853</t>
  </si>
  <si>
    <t>A-2852</t>
  </si>
  <si>
    <t>FELIX JIMÉNEZ ILDEFONSO</t>
  </si>
  <si>
    <t>F-802</t>
  </si>
  <si>
    <t>FACULTAD LATINOAMERICANA DE CIECIAS SOCIALES</t>
  </si>
  <si>
    <t>ECOE EDICIONES MEXICO SA DE CV</t>
  </si>
  <si>
    <t>RCG09389</t>
  </si>
  <si>
    <t>EDITORIAL GEDISA MEXICANA SA</t>
  </si>
  <si>
    <t>ALFAOMEGA GRUPO EDITOR SA DE CV</t>
  </si>
  <si>
    <t>GRUPO EDITOR ORFILA VALENTINI SA DE CV</t>
  </si>
  <si>
    <t>JORALE EDITORES SA DE CV</t>
  </si>
  <si>
    <t>UNIVERSIDAD NACIONAL AUTÓNOMA DE MÉXICO</t>
  </si>
  <si>
    <t>UNIVERSIDAD AUTÓNOMA METROPOLITANA</t>
  </si>
  <si>
    <t>D1429</t>
  </si>
  <si>
    <t>CIESAS</t>
  </si>
  <si>
    <t>O-10235</t>
  </si>
  <si>
    <t>LIBRERIAS GONVILL SA DE CV</t>
  </si>
  <si>
    <t>Medicina Veterinaria y Zootecnia</t>
  </si>
  <si>
    <t>FA 17660</t>
  </si>
  <si>
    <t>Negocios Internacionales</t>
  </si>
  <si>
    <t>Desarrollo Turístico Sustentable</t>
  </si>
  <si>
    <t>I 0090423067</t>
  </si>
  <si>
    <t>LIBRERÍA DE PORRUA HERMANOS Y COMPAÑÍA</t>
  </si>
  <si>
    <t>Agronegocios</t>
  </si>
  <si>
    <t>GRUPO EDITORIAL RAMADELAU SA DE CV</t>
  </si>
  <si>
    <t>FA 17659</t>
  </si>
  <si>
    <t>OOCC 004174</t>
  </si>
  <si>
    <t>F 01731</t>
  </si>
  <si>
    <t>EDITORIAL GUSTAVO GILI DE MÉXICO SA</t>
  </si>
  <si>
    <t>E-65556</t>
  </si>
  <si>
    <t>FFF 1914</t>
  </si>
  <si>
    <t>COLOFÓN SA DE CV</t>
  </si>
  <si>
    <t>EXPO LIBRO VARIAS CARRERAS</t>
  </si>
  <si>
    <t>CÉSAR APOLONIO ZAMORA LEMUS</t>
  </si>
  <si>
    <t>H-142190</t>
  </si>
  <si>
    <t>LIBRERÍAS GONVILL SA DE CV</t>
  </si>
  <si>
    <t>ALEF PROGRAMAS EDUCATIVOS SA DE CV</t>
  </si>
  <si>
    <t>VESALIUS SA DE CV</t>
  </si>
  <si>
    <t>Psicología</t>
  </si>
  <si>
    <t>GABRIEL FALCÓN AGUIRRE</t>
  </si>
  <si>
    <t>FCDIFP-2960</t>
  </si>
  <si>
    <t>INSTITUTO DE INVESTIGACIONES DR JOSÉ MARÍA LUIS DE MORA</t>
  </si>
  <si>
    <t>Periodismo</t>
  </si>
  <si>
    <t>FFIL-5797</t>
  </si>
  <si>
    <t>FONDO DE CULTURA ECONÓMICA</t>
  </si>
  <si>
    <t>SC 008634</t>
  </si>
  <si>
    <t>PRH33 39</t>
  </si>
  <si>
    <t>PENGUIN RANDOM HOUSE GRUPO EDITORIAL</t>
  </si>
  <si>
    <t>EDICIONES FELOU SA DE CV</t>
  </si>
  <si>
    <t>EDITORIAL OCÉANO DE MÉXICO SA DE CV</t>
  </si>
  <si>
    <t>LIBRERÍAS GHANDI SA DE CV</t>
  </si>
  <si>
    <t>OOC 004175</t>
  </si>
  <si>
    <t>PAIDÓS</t>
  </si>
  <si>
    <t>JOSÉ ALBERTO SEVILLA ORTEGA</t>
  </si>
  <si>
    <t>Telemática</t>
  </si>
  <si>
    <t>F 00290</t>
  </si>
  <si>
    <t>MUNDI PRENSA MÉXICO SA DE CV</t>
  </si>
  <si>
    <t>DIF 34</t>
  </si>
  <si>
    <t>ARMANDO TÉLLEZ REYES</t>
  </si>
  <si>
    <t>C-25</t>
  </si>
  <si>
    <t>F 00197</t>
  </si>
  <si>
    <t>F 00187</t>
  </si>
  <si>
    <t>GFCABF 32092</t>
  </si>
  <si>
    <t>Agrobiotecnología</t>
  </si>
  <si>
    <t>F 00292</t>
  </si>
  <si>
    <t>Letras Hispánicas</t>
  </si>
  <si>
    <t>ARLEGUÍN</t>
  </si>
  <si>
    <t>A 1275</t>
  </si>
  <si>
    <t>FUNDACIÓN COLEGIO DE POSGRADUADOS EN CIENCIAS AGRÍCOLAS AC</t>
  </si>
  <si>
    <t>O-10245</t>
  </si>
  <si>
    <t>E-65532</t>
  </si>
  <si>
    <t>F 5372</t>
  </si>
  <si>
    <t>EDITORIAL LIMUSA SA DE CV</t>
  </si>
  <si>
    <t>H9306</t>
  </si>
  <si>
    <t>UNIVERSIDAD IBEROAMERICANA CIUDAD DE MÉXICO</t>
  </si>
  <si>
    <t>F 00205</t>
  </si>
  <si>
    <t>E-65601</t>
  </si>
  <si>
    <t>O- 10244</t>
  </si>
  <si>
    <t>FRANCISCO CUÉLLAR AMOZORRUTIA</t>
  </si>
  <si>
    <t>X-10685</t>
  </si>
  <si>
    <t>A781</t>
  </si>
  <si>
    <t>E-LIBRO DIGITAL SA DE CV</t>
  </si>
  <si>
    <t xml:space="preserve">BASE DE DATOS DE E-LIBRO </t>
  </si>
  <si>
    <t>O 07464</t>
  </si>
  <si>
    <t>CORPORACIÓN BIBLIOGRÁFICA SA DE CV</t>
  </si>
  <si>
    <t>FA-3816</t>
  </si>
  <si>
    <t>A24387</t>
  </si>
  <si>
    <t>BASE DE DATOS</t>
  </si>
  <si>
    <t>E37780</t>
  </si>
  <si>
    <t>FFF1941</t>
  </si>
  <si>
    <t>MERCANCÍA ENTREGADA</t>
  </si>
  <si>
    <t>PAGADO</t>
  </si>
  <si>
    <t>MANDA A CUSUR</t>
  </si>
  <si>
    <t>RDD02154</t>
  </si>
  <si>
    <t>I0090425018</t>
  </si>
  <si>
    <t>DRA. RUJANO - ABOGADO</t>
  </si>
  <si>
    <t>FFIL-5917</t>
  </si>
  <si>
    <t>A 1281</t>
  </si>
  <si>
    <t>A 1276</t>
  </si>
  <si>
    <t>NC 44</t>
  </si>
  <si>
    <t>,</t>
  </si>
  <si>
    <t>FALTAN 2 PAGOS</t>
  </si>
  <si>
    <t>ENTREGA COMPLETO</t>
  </si>
  <si>
    <t xml:space="preserve">GESTION EDITORIAL </t>
  </si>
  <si>
    <t xml:space="preserve">LA LOGICA DEL DERECHO: DIEZ APORIAS EN LA </t>
  </si>
  <si>
    <t>LUIGUI FERRAJO</t>
  </si>
  <si>
    <t xml:space="preserve">ELEMENTOS DE ESPISTEMOLOGIA DEL PROCESO </t>
  </si>
  <si>
    <t>GIULIO UBERTIS</t>
  </si>
  <si>
    <t xml:space="preserve">EL USO DE DE EVIDENCIA CIENTIFICA Y OPINION EXPERTA EN LAS </t>
  </si>
  <si>
    <t xml:space="preserve">JOSE RAMON </t>
  </si>
  <si>
    <t xml:space="preserve">DERECHO Y DESARROLLO GUIA FUNDAMENTAL PARA ENTENDER </t>
  </si>
  <si>
    <t xml:space="preserve">MICHAEL TREBILCO </t>
  </si>
  <si>
    <t>JUICIO AL MAL ABSOLUTO ¿HASTA DONDE DEBE LLEGAR LA JUSTICIA?</t>
  </si>
  <si>
    <t>CARLOS NINO</t>
  </si>
  <si>
    <t>MAS ALLA DE LA IGUALDAD FORMAL ANTE LA LEY ¿Qué LES DEBE?</t>
  </si>
  <si>
    <t>ROBERTO SABA</t>
  </si>
  <si>
    <t xml:space="preserve">CASTIGAR AL PROJIMO POR UNA REFUNDACION DEMOCRATICA </t>
  </si>
  <si>
    <t>ROBERTO GARGARE</t>
  </si>
  <si>
    <t xml:space="preserve">LA CULPABILIDAD DOLOSA COMO RESULTANTE </t>
  </si>
  <si>
    <t>JORDI CABEZA</t>
  </si>
  <si>
    <t>ANTHROPOS</t>
  </si>
  <si>
    <t>PORRUA</t>
  </si>
  <si>
    <t>NUEVO JUICIO DE AMPARO</t>
  </si>
  <si>
    <t>CHAVEZ CASTILLO RAUL</t>
  </si>
  <si>
    <t>GONVILL</t>
  </si>
  <si>
    <t>DERECHO FISCAL</t>
  </si>
  <si>
    <t>RODRIGUEZ RAUL</t>
  </si>
  <si>
    <t xml:space="preserve">METODOLOGIA DE LA INVESTIGACION </t>
  </si>
  <si>
    <t>MUÑOZ CARLOS</t>
  </si>
  <si>
    <t xml:space="preserve">CONTRATOS MERCANTILES </t>
  </si>
  <si>
    <t>LEON SOYLA</t>
  </si>
  <si>
    <t>DERECHO ECONOMICO</t>
  </si>
  <si>
    <t>ROMERO JESSICA</t>
  </si>
  <si>
    <t>INTRODUCCION AL PROCESO PENAL ACUSATORIO-JUICIOS ORALES</t>
  </si>
  <si>
    <t>GUERRA ANGELICA</t>
  </si>
  <si>
    <t>DERECHOS HUMANOS</t>
  </si>
  <si>
    <t>RAMIREZ HUGO SAUL</t>
  </si>
  <si>
    <t>MARKETING DE SERVICIOS PERSONAL TECNOLOGIA ESTRATEGIA</t>
  </si>
  <si>
    <t xml:space="preserve">LOVELOCK WIRTZ </t>
  </si>
  <si>
    <t>RGS</t>
  </si>
  <si>
    <t>BIOTECNOLOGIA MEDIOAMBIENTAL</t>
  </si>
  <si>
    <t xml:space="preserve">SCRAG </t>
  </si>
  <si>
    <t>ACRIBIA</t>
  </si>
  <si>
    <t>BIOTECNOLOGIA BASICA</t>
  </si>
  <si>
    <t>RATLEDGE</t>
  </si>
  <si>
    <t>MANUAL PRACTICO DE FERTRIGACION EN RIEGO POR GOTEO</t>
  </si>
  <si>
    <t>FERNANDEZ</t>
  </si>
  <si>
    <t>AGROTECNICAS</t>
  </si>
  <si>
    <t xml:space="preserve">BIOTECNOLOGIA MEDIOAMBIENTAL </t>
  </si>
  <si>
    <t>SCRAG</t>
  </si>
  <si>
    <t xml:space="preserve">BIOTECNOLOGIA BASICA </t>
  </si>
  <si>
    <t xml:space="preserve">MANUAL PRACTICO DE FERTIRRIGACION EN RIEGO POR GOTEO </t>
  </si>
  <si>
    <t xml:space="preserve">FERNANDEZ </t>
  </si>
  <si>
    <t xml:space="preserve">AGROTECNICAS </t>
  </si>
  <si>
    <t>COLEGIO POSTGRADUADOS</t>
  </si>
  <si>
    <t>EL CULTIVO DEL MAIZ TEMAS SELECTOS  VOL.1</t>
  </si>
  <si>
    <t xml:space="preserve">MOSCAS BLANCAS. TEMAS SELECTOS SOBRE SU MANEJO </t>
  </si>
  <si>
    <t>AGRICULTURA: DETERIORO Y PRESERVACION AMBIENTAL</t>
  </si>
  <si>
    <t>MANEJO DE FERTILIZANTES QUIMICOS Y ORGANICOS</t>
  </si>
  <si>
    <t>EL CULTIVO DEL MAIZ . TEMAS SELECTOS VOL.2</t>
  </si>
  <si>
    <t>AGROECOLOGIA Y ENFERMEDADES DE LA RAIZ EN CULTIVOS AGRICOLAS</t>
  </si>
  <si>
    <t>¿Qué HACEMOS CON EL CAMPO MEXICANO?</t>
  </si>
  <si>
    <t xml:space="preserve">LOS TRANSGENICOS. OPORTUNIDADES Y AMENAZAS </t>
  </si>
  <si>
    <t xml:space="preserve">CULTIVO DE TOMATE EN HIDROPONIA E INVERNADERO </t>
  </si>
  <si>
    <t xml:space="preserve">SABIDURIA DEL DESIERTO AGAVES Y CACTOS CO2, AGUA, CAMBIO CLIMATICO </t>
  </si>
  <si>
    <t>EL ENSALITRAMIENTO DE LOS SUELOS BAJO RIEGO</t>
  </si>
  <si>
    <t xml:space="preserve">LAS VARIEDADES DEL CHAYOTE Y SU COMERCIO MUNDIAL </t>
  </si>
  <si>
    <t xml:space="preserve">PRACTICAL PLANT NEMATOLOGY </t>
  </si>
  <si>
    <t>EL FRIJOL SILVESTRE SINDROME DE DOMESTICACIÓN</t>
  </si>
  <si>
    <t>LA OPERACIÓN DE LOS SISTEMAS DE RIEGO CON APOYO DE LAS TECNICAS DE INFORMACION</t>
  </si>
  <si>
    <t>ENERGIA ALTERNA Y BIOCUMBUSTIBLE. INNOVACION E INVESTIGACION PARA UN DESARROLLO SUSTENTABLE</t>
  </si>
  <si>
    <t>ANTOLOGIA SOBRE RIEGO. INSTITUCIONES PARA LA GESTION DEL AGUA: VERNACULAS, ALEGAS E INFORMALES</t>
  </si>
  <si>
    <t xml:space="preserve">FITOPLASMAS Y CA. LIBERIBACTER SP. EN CULTIVOS AGRICOLAS </t>
  </si>
  <si>
    <t>DIVERSIDAD Y DISTRIBUCION DEL MAIZ NATIVO Y SUS PARIENTES SILVESTRE EN MEXICO</t>
  </si>
  <si>
    <t>EL SERVICIO DE EXTENSION RURAL EN MEXICO</t>
  </si>
  <si>
    <t xml:space="preserve">NANOTECNOLOGIA EN LA ACTIVIDAD AGROPECUARIA Y EL AMBIENTE </t>
  </si>
  <si>
    <t>CASOS DE CONTROL BIOLOGICO EN MEXICO  T.II</t>
  </si>
  <si>
    <t xml:space="preserve">GESTION DE LA CALIDAD Y RIESGOS EN LAS CADENAS AGROALIMENTARIAS </t>
  </si>
  <si>
    <t>ACAROS ASOCIADOS AL CULTIVO DE PAPAYO EN MEXICO</t>
  </si>
  <si>
    <t xml:space="preserve">TRATAMIENTOS FITOSANITARIOS UTILIZADOS EN PRODUCTOS HORTOFRUTICOLAS </t>
  </si>
  <si>
    <t>CIENCIA, TECNOLOGIA E INNOVACION EN EL SISEMA AGROALIMENTARIO DE MEXICO</t>
  </si>
  <si>
    <t xml:space="preserve">NUTRICION DE CULTIVOS </t>
  </si>
  <si>
    <t xml:space="preserve">ORIGEN DE TRES RAZAS DE MAIZ DE ALTURA DE MEXICO: CHALQUEÑO, CONICO Y CONICO NORTEÑO </t>
  </si>
  <si>
    <t xml:space="preserve">DISEÑO DE SISTEMAS Y POLITICAS PUBLICAS DE PAGOS POR SERVICIOS DE LOS ECOSISTEMAS </t>
  </si>
  <si>
    <t xml:space="preserve">LA INNOVACION PARA EL LOGRO DE UNA AGRICULTURA COMPETITIVA SUSTENTABLE E INCLUSIVA </t>
  </si>
  <si>
    <t>CULTIVANDO MEJOR PARA ALIMENTAR A TODOS</t>
  </si>
  <si>
    <t>CAFICULTURA. PANORAMA ACTUAL EN AMERICA LATINA</t>
  </si>
  <si>
    <t xml:space="preserve">GENETICA Y GANOTECNIA 100 PREGUNTAS Y RESPUESTAS </t>
  </si>
  <si>
    <t>EL CHILE SILVESTRE, ECOLOGIA, EVOLUCION Y GENETICA</t>
  </si>
  <si>
    <t>SUSTENTABILIDAD E INNOVACION EN LA GESTION FITOSANITARIA EN CAÑA DE AZUCAR</t>
  </si>
  <si>
    <t>UNAM</t>
  </si>
  <si>
    <t xml:space="preserve">BIOTECNOLOGIA APLICADA AL MEJORAMIENTO </t>
  </si>
  <si>
    <t>MUNDI PRENSA</t>
  </si>
  <si>
    <t xml:space="preserve">INFRAESTRUCTURA PARA ESTABLECER LA IMPLANTACION DE </t>
  </si>
  <si>
    <t xml:space="preserve">FRUTICULTURA </t>
  </si>
  <si>
    <t>AGUSTIN M.</t>
  </si>
  <si>
    <t xml:space="preserve"> </t>
  </si>
  <si>
    <t xml:space="preserve">HORTICULTURA HERBACEA ESPECIAL </t>
  </si>
  <si>
    <t xml:space="preserve">MAROTO BORREGO </t>
  </si>
  <si>
    <t xml:space="preserve">EL RIEGO POR ASPERSION Y SU TECNOLOGIA </t>
  </si>
  <si>
    <t xml:space="preserve">TARJUELO </t>
  </si>
  <si>
    <t xml:space="preserve">MANTENIMIENTO Y MANEJO DE INVERNADEROS </t>
  </si>
  <si>
    <t>ALBERTO MORENO VEGA</t>
  </si>
  <si>
    <t xml:space="preserve">HERRAMIENTAS BIOTECNOLOGICAS EN FITOPATOLOGIA </t>
  </si>
  <si>
    <t xml:space="preserve">PALLAS V. </t>
  </si>
  <si>
    <t>CULTIVOS HIDROPONICOS</t>
  </si>
  <si>
    <t>RESH H.</t>
  </si>
  <si>
    <t>INTRODUCCION A LA MEJORA GENETICA VEGETAL</t>
  </si>
  <si>
    <t xml:space="preserve">FERILIZANTES QUIMICA Y ACCION </t>
  </si>
  <si>
    <t xml:space="preserve">FITOTECNIA, BASES Y TECNOLOGIAS DE LA PRODUCCION A </t>
  </si>
  <si>
    <t>VILLALOBOS F.J.</t>
  </si>
  <si>
    <t xml:space="preserve">TECNICAS DE ANALISIS DE PARAMETROS BIOQUIMICOS EN </t>
  </si>
  <si>
    <t>GARCIA IZQUIERDO</t>
  </si>
  <si>
    <t>RIEGO LOCALIZADO Y FERTIRRIGACION</t>
  </si>
  <si>
    <t xml:space="preserve">MOYA TALENS </t>
  </si>
  <si>
    <t xml:space="preserve">PLAGAS Y ENFERMEDADES DE LAS PLANTAS CULTIVADAS </t>
  </si>
  <si>
    <t xml:space="preserve">DOMINGUEZ </t>
  </si>
  <si>
    <t xml:space="preserve">MANEJO RIEGO Y ABONADO DEL SUELO </t>
  </si>
  <si>
    <t>PLAGAS Y ENFERMEDADES DEL MAIZ</t>
  </si>
  <si>
    <t>GLOSARIO ESQUEMATICO DE TERMINOS BOTANICOS</t>
  </si>
  <si>
    <t>MORFOLOGIA Y ANATOMIA DE LAS PLANTAS CON FLORES</t>
  </si>
  <si>
    <t xml:space="preserve">AGROECOLOGIA   </t>
  </si>
  <si>
    <t xml:space="preserve">RELACIONES AGUA, SUELO, PLANTA, ATMOSFERA </t>
  </si>
  <si>
    <t xml:space="preserve">DETERMINACION BOTANICA </t>
  </si>
  <si>
    <t>AGROECOLOGIA SABERES CAMPESINOS Y AGRICULTURA COMO FORMA DE VIDA</t>
  </si>
  <si>
    <t xml:space="preserve">ENFERMEDADES BACTERIANAS EN HORTALIZAS </t>
  </si>
  <si>
    <t xml:space="preserve">FRUCTICULTURA SUSTENTABLE Y RENTABLE </t>
  </si>
  <si>
    <t xml:space="preserve">ESTADISTICA DESCRIPTIVA Y PROBABILIDAD UNA PERSPECTIVA BIOLOGICA </t>
  </si>
  <si>
    <t xml:space="preserve">CALABAZAS CULTIVADAS </t>
  </si>
  <si>
    <t>DISEÑO AGRONOMICO DE SISTEMAS DE RIEGO PRESURIZADO</t>
  </si>
  <si>
    <t>CONSERVACION Y REHABILITACION DE TIERRAS DEGRADADAS PARTE II</t>
  </si>
  <si>
    <t>CONSERVACION Y REHABILITACION DE TIERRAS DEGRADADAS PARTE I</t>
  </si>
  <si>
    <t xml:space="preserve">DESARROLLO VEGETAL SUSTANCIAS REGULADORAS </t>
  </si>
  <si>
    <t xml:space="preserve">HIDRAULICA DE LOS SISTEMAS DE CONDUCCION </t>
  </si>
  <si>
    <t>JITOMATE EN INVERNADERO</t>
  </si>
  <si>
    <t xml:space="preserve">ESCORRENTIA EROSION Y CONSERVACION DE SUELOS </t>
  </si>
  <si>
    <t xml:space="preserve">SISTEMICA DE PLANTAS CULTIVADAS </t>
  </si>
  <si>
    <t xml:space="preserve">LA LOMBRIZ DE TIERRA COMO UNA BIOTECNOLOGIA EN AGRICULTURA </t>
  </si>
  <si>
    <t xml:space="preserve">BOTANICA SISTEMICA </t>
  </si>
  <si>
    <t xml:space="preserve">REGULADORES DEL CRECIMIENTO DESARROLLO Y RESISTENCIA EN PLANTAS </t>
  </si>
  <si>
    <t xml:space="preserve">AGRICULTURA ORGANICA Y ALTERNATIVA </t>
  </si>
  <si>
    <t xml:space="preserve">BIOTECNOLOGIAS REPRODUCTIVAS, MOLECULARES Y GENETICAS EN OVINOS </t>
  </si>
  <si>
    <t>GESTION DE LA CALIDAD Y RIESGOS EN LAS CADENAS A</t>
  </si>
  <si>
    <t>BRIGITTE PETER</t>
  </si>
  <si>
    <t>COLEGIO DE POST</t>
  </si>
  <si>
    <t>COMPORTAMIENTO ORGANIZACIONAL</t>
  </si>
  <si>
    <t>ROBBINS, JUDE</t>
  </si>
  <si>
    <t xml:space="preserve">ADMINISTRACION </t>
  </si>
  <si>
    <t>COMERCIALIZADORA DE LIBROS</t>
  </si>
  <si>
    <t xml:space="preserve">ADMINISTRACION DE OPERACIONES </t>
  </si>
  <si>
    <t>CHASE</t>
  </si>
  <si>
    <t>EL EMPRENDEDOR DE ÉXITO</t>
  </si>
  <si>
    <t>ALCARAZ RAFAEL</t>
  </si>
  <si>
    <t>ECONOMIA CON APLIACIONES EN LA LATINOAMERICA</t>
  </si>
  <si>
    <t>SAMUEL PAUL</t>
  </si>
  <si>
    <t>DESARROLLO SUSTENTABLE UNA OPORTUNIDAD PARA LA VIDA</t>
  </si>
  <si>
    <t>DIAZ REYNOL</t>
  </si>
  <si>
    <t xml:space="preserve">EMPRESAS FAMILIARES SU DINAMICA EQUILIBRIO Y CONSOLIDACION </t>
  </si>
  <si>
    <t>BELAUSTEGUIGOIT RIUS</t>
  </si>
  <si>
    <t xml:space="preserve">PREPARACION Y EVALUACION DE PROYECTOS </t>
  </si>
  <si>
    <t>SAPAG NASSIR</t>
  </si>
  <si>
    <t xml:space="preserve">EVALUACION DE PROYECTOS </t>
  </si>
  <si>
    <t xml:space="preserve">ESTADISTICA APLICADA A LOS NEGOCIOS Y LA ECONOMIA </t>
  </si>
  <si>
    <t xml:space="preserve">LIND DOUGLAS </t>
  </si>
  <si>
    <t xml:space="preserve">METODOLOGIA DE LA INVESTIGACION LAS RUTAS CUANTITATIVA CAULI </t>
  </si>
  <si>
    <t>HERNADEZ ROBERTO</t>
  </si>
  <si>
    <t>EDICIONES DE LA U RA-MA</t>
  </si>
  <si>
    <t>VISIONES DEL DESARROLLO SOSTENIBLE</t>
  </si>
  <si>
    <t>TERRITORIO Y DESARROLLO SOSTENIBLE</t>
  </si>
  <si>
    <t xml:space="preserve">MARKETING Y PLAN DE NEGOCIO. PLANIFICACION E  INICIATIVA </t>
  </si>
  <si>
    <t xml:space="preserve">METODOLOGIA DE LA INVESTIGACION SOCIAL. PARADIGMAS </t>
  </si>
  <si>
    <t>METODOLOGIA PARA IMPLEMENTAR LA ESTRATEGIA. DISEÑO ORGANIZACIONAL DE LA EMPRESA</t>
  </si>
  <si>
    <t>LA EMPRESA FAMILIAR Y EL PEQUEÑO NEGOCIO UNA VISION PROSPECTIVA EN LA FORMACION DE CAPITAL HUMANO Y DESARROLLO</t>
  </si>
  <si>
    <t xml:space="preserve">COMO CREAR Y HACER FUNCIONAR UNA EMPRESA </t>
  </si>
  <si>
    <t>GIL</t>
  </si>
  <si>
    <t>MARKETING FINANCIERO. ESTRATEGIAS Y PLAN</t>
  </si>
  <si>
    <t>LOGISTICA INTEGRAL: LA GESTION OPER. DE LA EMPRESA</t>
  </si>
  <si>
    <t>ANAYA</t>
  </si>
  <si>
    <t xml:space="preserve">MARKETING DIGITAL </t>
  </si>
  <si>
    <t>CRESPO</t>
  </si>
  <si>
    <t xml:space="preserve">ADMINISTRACION ENFOQUE POR COMP. CASOS </t>
  </si>
  <si>
    <t xml:space="preserve">INVESTIGACION DE MERCADOS </t>
  </si>
  <si>
    <t>DE LA TORRE</t>
  </si>
  <si>
    <t xml:space="preserve">PROYECTOS EVLUACION Y FORMULACION </t>
  </si>
  <si>
    <t>VIDAL</t>
  </si>
  <si>
    <t xml:space="preserve">DIAGNOSTICO ORGANIZACIONAL </t>
  </si>
  <si>
    <t>RODRIGUEZ</t>
  </si>
  <si>
    <t xml:space="preserve">SIMULACION DE MODELOS FINANCIEROS </t>
  </si>
  <si>
    <t>MACHAIN</t>
  </si>
  <si>
    <t>ECOE EDICIONES</t>
  </si>
  <si>
    <t xml:space="preserve">FORMULACION Y EVALUACION DE PROYECTOS </t>
  </si>
  <si>
    <t>PROYECTOS CON LINEAMIENTOS DEL PMI</t>
  </si>
  <si>
    <t>TORO LOPEZ</t>
  </si>
  <si>
    <t xml:space="preserve">EXPORTACION PARA PYMES COMO DETECTAR, ANALIZAR Y PLANEAR </t>
  </si>
  <si>
    <t xml:space="preserve">ADMINISTRACION Y CONTROL DE EMPRESAS AGROPECUARIAS </t>
  </si>
  <si>
    <t>PRINCIPIOS DE ECONOMIA. VERSION LATINOAMERICANA</t>
  </si>
  <si>
    <t xml:space="preserve">ESTRATEGIAS DE INTERNET HAGA CRECER SU EMPRESA Y VENDA MAS </t>
  </si>
  <si>
    <t xml:space="preserve">GERENCIA PROACTIVA </t>
  </si>
  <si>
    <t xml:space="preserve">COMPETENCIAS GERENCIALES </t>
  </si>
  <si>
    <t>DISEÑO ORGANIZACIONAL CENTRADO EN EL CLIENTE</t>
  </si>
  <si>
    <t xml:space="preserve">FUNDAMENTOS DE ADMINISTRACION </t>
  </si>
  <si>
    <t xml:space="preserve">PLAN DE MARKETING, DISEÑO IMPLEMENTACION Y CONTROL </t>
  </si>
  <si>
    <t xml:space="preserve">COMERCIO INTERNACIONAL PARA LATINOAMERICA </t>
  </si>
  <si>
    <t xml:space="preserve">HISTORIA DE LA INVESTIGACION SOCIAL </t>
  </si>
  <si>
    <t>ECHEGARAY</t>
  </si>
  <si>
    <t>ESIC</t>
  </si>
  <si>
    <t xml:space="preserve">CREAR LA MARCA GLOBAL </t>
  </si>
  <si>
    <t>LLOPIS</t>
  </si>
  <si>
    <t>RIOS</t>
  </si>
  <si>
    <t xml:space="preserve">EL PLAN DE MARKETING DIGITAL EN LA PRACTICA </t>
  </si>
  <si>
    <t>SAINZ DE VICUNA</t>
  </si>
  <si>
    <t>EL ROL DE MARKETING Y VENTAS</t>
  </si>
  <si>
    <t xml:space="preserve">TURLETTI </t>
  </si>
  <si>
    <t xml:space="preserve">COMPORTAMIENTO DEL CONSUMIDOR </t>
  </si>
  <si>
    <t xml:space="preserve">ALONSO </t>
  </si>
  <si>
    <t xml:space="preserve">INTRODUCCION A LOS NEGOCIOS </t>
  </si>
  <si>
    <t xml:space="preserve">PRIDE WILLIAM </t>
  </si>
  <si>
    <t>EL FUTURO DEL EMPRENDIMIENTO EN LATINOAMERICA</t>
  </si>
  <si>
    <t>BRENES ESTEBAN</t>
  </si>
  <si>
    <t xml:space="preserve">ETICA EN LOS NEGOCIOS: CASOS Y TOMA DE DECISIONES </t>
  </si>
  <si>
    <t xml:space="preserve">FRAEDRICH JOHN </t>
  </si>
  <si>
    <t>ADMINISTRACION DE LA CADENA DE SUMINISTRO</t>
  </si>
  <si>
    <t>GIBSON, BRIAN J.</t>
  </si>
  <si>
    <t>ADMINISTRACION EXITOSA DE PROYECTOS</t>
  </si>
  <si>
    <t>JACK GIDO</t>
  </si>
  <si>
    <t>DESARROLLO DE PRODUCTOS: UNA VISION INTEGRAL</t>
  </si>
  <si>
    <t>LERMA KIRCHNER</t>
  </si>
  <si>
    <t>MARKETING CON APLICACIONES PARA AMERICA LATINA</t>
  </si>
  <si>
    <t>LAMB CHARLES W.</t>
  </si>
  <si>
    <t>GESTION EDITORIAL</t>
  </si>
  <si>
    <t xml:space="preserve">ATENCION SANITARIA INICIAL EN SITUACIONES DE </t>
  </si>
  <si>
    <t>W.A.A.</t>
  </si>
  <si>
    <t>MINDI-PRENSA</t>
  </si>
  <si>
    <t>CULTURALES CUAUHTEMCO</t>
  </si>
  <si>
    <t>MECANICA VECTORIAL EN EJEMPLOS</t>
  </si>
  <si>
    <t>PABLO PINTADO</t>
  </si>
  <si>
    <t>PARANINFO</t>
  </si>
  <si>
    <t>GEOLOGIA FISICA</t>
  </si>
  <si>
    <t xml:space="preserve">MIGUEL OROZCO </t>
  </si>
  <si>
    <t xml:space="preserve">GEOLOGIA   </t>
  </si>
  <si>
    <t>JAMES S.</t>
  </si>
  <si>
    <t>MEDICAL TECHNICAL</t>
  </si>
  <si>
    <t>INTRODUCTORY GEOPHYSICAL INVERSE THEORY</t>
  </si>
  <si>
    <t xml:space="preserve">SCALES J.A. SMITH </t>
  </si>
  <si>
    <t>SAMIZDAT PRES</t>
  </si>
  <si>
    <t>GEPHYSICAL INVERSE THEORY</t>
  </si>
  <si>
    <t>PARKER R.</t>
  </si>
  <si>
    <t>PRINCETON UNIVERSITY</t>
  </si>
  <si>
    <t>PROBABILITY RANDOM VARIABLES AND STOCHASTIC PROCE</t>
  </si>
  <si>
    <t>ATHANASEOS P.</t>
  </si>
  <si>
    <t>McGRAW-HILL</t>
  </si>
  <si>
    <t>EXTRACTION OF SIGNALS FROM NOISE</t>
  </si>
  <si>
    <t>ANSTEIN ZUBAKOV</t>
  </si>
  <si>
    <t>DOVER PUBLICATIONS</t>
  </si>
  <si>
    <t>GEOPHYSICAL SIGNAL  ANALYSIS</t>
  </si>
  <si>
    <t>ROBINSON R.E. T.</t>
  </si>
  <si>
    <t xml:space="preserve">SOCIETY OF EXPLORATION </t>
  </si>
  <si>
    <t xml:space="preserve">ENVIRONMENTAL GEOLOGY </t>
  </si>
  <si>
    <t>KELLER E.A</t>
  </si>
  <si>
    <t xml:space="preserve">CONTAMINANT HYDROGEOLOGY </t>
  </si>
  <si>
    <t>FETTER C.W.</t>
  </si>
  <si>
    <t>WAVELAND C.W.</t>
  </si>
  <si>
    <t xml:space="preserve">ENVIRONMENTAL HAZARDS ASSESSING RISK AND REDUCING </t>
  </si>
  <si>
    <t>SMITH K.</t>
  </si>
  <si>
    <t>ROUTLEDGE</t>
  </si>
  <si>
    <t>THE MICROTREMOR SURVEY METHOD (GEPHYSICAL)</t>
  </si>
  <si>
    <t>OKADA HIROSHI</t>
  </si>
  <si>
    <t xml:space="preserve">SEISMIC INTERFEROMETRY </t>
  </si>
  <si>
    <t xml:space="preserve">SCHUSTER GERARD </t>
  </si>
  <si>
    <t xml:space="preserve">CAMBRIDGE UNIVERSITY </t>
  </si>
  <si>
    <t xml:space="preserve">BASIC WELL LOG ANALYSIS </t>
  </si>
  <si>
    <t>ASQUITH G. KRYGOW</t>
  </si>
  <si>
    <t>AAPG</t>
  </si>
  <si>
    <t>THEORY MEASUREMENT AND INTERPRETATION OF WELL</t>
  </si>
  <si>
    <t>BASSIOUNI ZAKI</t>
  </si>
  <si>
    <t>SOCIETY OF PETROLEUM</t>
  </si>
  <si>
    <t>PALEOMAGNETISM VOLUME 73 CONTINE</t>
  </si>
  <si>
    <t xml:space="preserve">MICHAEL MCELHINNY </t>
  </si>
  <si>
    <t>ACADEMI PRESS</t>
  </si>
  <si>
    <t>REMOTE SENSING DIGITAL IMAGE ANALYSIS AND INTRODUC</t>
  </si>
  <si>
    <t>RICHARD J.A.</t>
  </si>
  <si>
    <t xml:space="preserve">IMAGE INTERPRETATION IN GEOLOGY </t>
  </si>
  <si>
    <t xml:space="preserve">DRURY STEVE </t>
  </si>
  <si>
    <t>VOLCANOES</t>
  </si>
  <si>
    <t>FRANCIS P.</t>
  </si>
  <si>
    <t>OXFORD UNIVERSITY PRESS</t>
  </si>
  <si>
    <t xml:space="preserve">VOLCANISM </t>
  </si>
  <si>
    <t>SCHMINCKE H.U</t>
  </si>
  <si>
    <t>PRINCIPLES OF GEOTECHNICAL ENGINEERING (ACTIVATE)</t>
  </si>
  <si>
    <t>BRAJA M. DAS</t>
  </si>
  <si>
    <t xml:space="preserve">CL ENGINEERING </t>
  </si>
  <si>
    <t xml:space="preserve">INTRODUCTION TO SEISMOLOGY </t>
  </si>
  <si>
    <t xml:space="preserve">SHEARER P.M. </t>
  </si>
  <si>
    <t xml:space="preserve">MODERN GLOBAL SEISMOLOGY VOLUMEN 58 </t>
  </si>
  <si>
    <t>LAY , THORNE, WALLA</t>
  </si>
  <si>
    <t xml:space="preserve">AN INTRODUCTIONTO SEISMOLOGY EARTHQUAKES </t>
  </si>
  <si>
    <t xml:space="preserve">STEIN S. Y M. </t>
  </si>
  <si>
    <t>APPLIED GEOPHYSICS</t>
  </si>
  <si>
    <t>TELFORD W.M. GELD</t>
  </si>
  <si>
    <t>SOLVED PROBLEMS IN GEOSTATISTICS</t>
  </si>
  <si>
    <t>O. LEUANGTHONG K.</t>
  </si>
  <si>
    <t xml:space="preserve">GEOSTATISTICS FOR ENVIROMENTAL SCIENTISTS </t>
  </si>
  <si>
    <t>R. WEBSTER Y M.A</t>
  </si>
  <si>
    <t>SHEARER PETER M.</t>
  </si>
  <si>
    <t>STEIN SETH WYSESS</t>
  </si>
  <si>
    <t>QUANTITATIVE SEISMOLOGY</t>
  </si>
  <si>
    <t>AKI, KEEIT RICHARD</t>
  </si>
  <si>
    <t>UNIVESITY SCIENCE BOO</t>
  </si>
  <si>
    <t xml:space="preserve">AN INTRODUCTION TO THE OF SEISMOLOGY </t>
  </si>
  <si>
    <t>BULLEN K. BOLT</t>
  </si>
  <si>
    <t>SEISMIC RISK AND ENGINEERING DECISIONS</t>
  </si>
  <si>
    <t>LOMNITZ C. ROSENB</t>
  </si>
  <si>
    <t>ALEF</t>
  </si>
  <si>
    <t xml:space="preserve">MENDEZ PELAYO Y LOPE DE VEGA </t>
  </si>
  <si>
    <t>SERES GUILLEN GUILLERMO</t>
  </si>
  <si>
    <t>UNIVERSIDAD DE CANTABRIA</t>
  </si>
  <si>
    <t>CALDERON</t>
  </si>
  <si>
    <t>RODRIGUEZ EVANGELINA</t>
  </si>
  <si>
    <t>SINTESIS</t>
  </si>
  <si>
    <t xml:space="preserve">ILUSTRACION Y NEOCLASICISMO EN LAS LETRAS ESPAÑOLAS </t>
  </si>
  <si>
    <t xml:space="preserve">ALVAREZ BARRIENTOS JOAQUIN </t>
  </si>
  <si>
    <t>EL TEXTO NARRATIVO</t>
  </si>
  <si>
    <t>GARRIDO DOMINGUEZ ANTONIO</t>
  </si>
  <si>
    <t>THOMAS MANN</t>
  </si>
  <si>
    <t>LINES HELLER LUIS MARIA</t>
  </si>
  <si>
    <t xml:space="preserve">LITERATURAS AFRICANAS EN LENGUA PORTUGUESA </t>
  </si>
  <si>
    <t>SALINAS POTUGAL FRANCISCO</t>
  </si>
  <si>
    <t>MAPORRUA</t>
  </si>
  <si>
    <t xml:space="preserve">ARREOLA VALE: SUS MEJORES CONVERSACIONES </t>
  </si>
  <si>
    <t>DISCURSO EN MUJER MODERNA: PRIMERA REVISTA FEMINISTA DEL SIGLO</t>
  </si>
  <si>
    <t xml:space="preserve">ENTREVISTA PERIODISTICA EN 15 LECCIONES </t>
  </si>
  <si>
    <t xml:space="preserve">EL MIEDO ES EL MENSAJE. LA ESTRATEGIA DE COMUNICACIÓN </t>
  </si>
  <si>
    <t>ALPHA BOOKS JOURNALS</t>
  </si>
  <si>
    <t xml:space="preserve">SOCIOLOGIA DE LA LECTURA </t>
  </si>
  <si>
    <t xml:space="preserve">BERNARD LAHIRE </t>
  </si>
  <si>
    <t>LAS PUAS DEL PUERCOESPIN</t>
  </si>
  <si>
    <t>LOS MISTERIOS DE LA GATA HOLMES</t>
  </si>
  <si>
    <t>AKAGAWA</t>
  </si>
  <si>
    <t>FABULAS Y LEYENDAS DE JAPON</t>
  </si>
  <si>
    <t>OZAKI</t>
  </si>
  <si>
    <t>EL ROSTRO DE HEIZO</t>
  </si>
  <si>
    <t>OSAKA</t>
  </si>
  <si>
    <t>ARLEQUIN</t>
  </si>
  <si>
    <t>LIBRO</t>
  </si>
  <si>
    <t>CEMENTERIO DE PIANOS</t>
  </si>
  <si>
    <t>CARNAVAL BRUTAL</t>
  </si>
  <si>
    <t>EXTRAÑO OFICIO</t>
  </si>
  <si>
    <t>ZAPOTLAN</t>
  </si>
  <si>
    <t>EL MISTERIOSO</t>
  </si>
  <si>
    <t>PREMIO DEL BIEN Y CASTIGO DEL MAL</t>
  </si>
  <si>
    <t xml:space="preserve">LA HIJA DEL BANDIDO </t>
  </si>
  <si>
    <t>LA CRISTALINA SUPERFICIE DEL SILENCIO</t>
  </si>
  <si>
    <t>ESTELA DE FINNEGAN</t>
  </si>
  <si>
    <t xml:space="preserve">NADIE NOS MIRA </t>
  </si>
  <si>
    <t xml:space="preserve">EL FIEL DIFUNTO </t>
  </si>
  <si>
    <t xml:space="preserve">CONTRATIEMPO </t>
  </si>
  <si>
    <t>NINGUNA VOZ</t>
  </si>
  <si>
    <t>LO QUE SE LLEVO EL RIO</t>
  </si>
  <si>
    <t xml:space="preserve">PANAROMA </t>
  </si>
  <si>
    <t xml:space="preserve">DETECTIVE QUE SE OYE BOLEROS </t>
  </si>
  <si>
    <t xml:space="preserve">LITERATURA DEL CRACK </t>
  </si>
  <si>
    <t xml:space="preserve">RELAMPAGOS DE LA MEMORIA </t>
  </si>
  <si>
    <t xml:space="preserve">BIOQUIMICA </t>
  </si>
  <si>
    <t>MATHEWS, VAN HOLDE</t>
  </si>
  <si>
    <t xml:space="preserve">RIESGOS QUIMICOS </t>
  </si>
  <si>
    <t xml:space="preserve">HEANO FERNANDO </t>
  </si>
  <si>
    <t>ECOE</t>
  </si>
  <si>
    <t>TECNICAS BASICAS DE MICROBIOLOGIA Y BIOQUIMICA</t>
  </si>
  <si>
    <t xml:space="preserve">RUBIO GRANERO CONCEPCION </t>
  </si>
  <si>
    <t xml:space="preserve">SINTESIS </t>
  </si>
  <si>
    <t>BROCK  BIOLOGIA DE LOS MICROORGANISMOS</t>
  </si>
  <si>
    <t>MADIGAN</t>
  </si>
  <si>
    <t xml:space="preserve">MEDICINA INTERNA DE PEQUEÑOS ANIMALES </t>
  </si>
  <si>
    <t>NELSON</t>
  </si>
  <si>
    <t xml:space="preserve">PARASITOLOGIA PARA VETERINARIOS </t>
  </si>
  <si>
    <t>BOWMAN DWIGHT</t>
  </si>
  <si>
    <t xml:space="preserve">GUIA PRACTICA DE INTERPRETACION ANALITICA Y DIAGNOSTICO DIFERENCIAL EN PEQUEÑOS ANIMALES. HEMATOLOGIA </t>
  </si>
  <si>
    <t>LOPEZ</t>
  </si>
  <si>
    <t>SERVET</t>
  </si>
  <si>
    <t>MANUAL DE INTRODUCCION A LA RADIOLOGIA EQUINA</t>
  </si>
  <si>
    <t>ADRADOS</t>
  </si>
  <si>
    <t xml:space="preserve">OTLOS DE HEMOCITOLOGIO VETERINARIO </t>
  </si>
  <si>
    <t>MOROLES</t>
  </si>
  <si>
    <t xml:space="preserve">INSPECCION ANTE MORTEM Y POST MORTEM EN ANIMALES DE PRODUCCION. PATOLOGIAS Y LESIONES </t>
  </si>
  <si>
    <t>DOMINGUEZ</t>
  </si>
  <si>
    <t>ANTIBIOTERAPIA EN PORCINO</t>
  </si>
  <si>
    <t xml:space="preserve">FRAILE </t>
  </si>
  <si>
    <t xml:space="preserve">50 CASOS CLINICOS DE OFTALMOLOGIA EN PERROS Y GATOS </t>
  </si>
  <si>
    <t>TOVAR</t>
  </si>
  <si>
    <t xml:space="preserve">ATLAS DE LA NECROPSIA AVIAR </t>
  </si>
  <si>
    <t xml:space="preserve">MAJO </t>
  </si>
  <si>
    <t xml:space="preserve">ATLAS VETERINARIO DE DIAGNOSTICO POR IMAGEN </t>
  </si>
  <si>
    <t xml:space="preserve">LISTE </t>
  </si>
  <si>
    <t xml:space="preserve">LA EXPLORAION CLINICA DEL GANADO OVINO Y SU ENTORNO </t>
  </si>
  <si>
    <t>RAMOS</t>
  </si>
  <si>
    <t>ATLAS DE OFTALMOLOGIA CLINICA DEL PERRO Y DEL GATO</t>
  </si>
  <si>
    <t>ESTEBAN</t>
  </si>
  <si>
    <t xml:space="preserve">ATLAS DE INTERPRETACION RADIOLOGICA EN PEQUEÑOS ANIMALES </t>
  </si>
  <si>
    <t xml:space="preserve">GARCIA </t>
  </si>
  <si>
    <t xml:space="preserve">MANUAL DE DIAGNOSTICO LABORATORIO PORCINO </t>
  </si>
  <si>
    <t>SEGALES</t>
  </si>
  <si>
    <t xml:space="preserve">FISIOTERAPIA Y REHABILITACION VETERINARIA </t>
  </si>
  <si>
    <t>MONTESINOS</t>
  </si>
  <si>
    <t>AUTOEVALUACION CITOLOGICA EN PEQUEÑOS ANIMALES</t>
  </si>
  <si>
    <t>ENAMORA A TU CLIENTE, NEUROMARKETING PARA VETERINARIOS</t>
  </si>
  <si>
    <t>VALERA</t>
  </si>
  <si>
    <t xml:space="preserve">CASOS CLINICOS DE DERMATOLOGIA EN PEQUEÑOS ANIMALES </t>
  </si>
  <si>
    <t>DIAZ</t>
  </si>
  <si>
    <t>CASOS CLINICOS DE CITOLOGIA EN EL PERRO Y EL GATO</t>
  </si>
  <si>
    <t xml:space="preserve">ATLAS DE INFORMACION AL PROPIETARIO ESPECIE CANINA </t>
  </si>
  <si>
    <t>BARNETO</t>
  </si>
  <si>
    <t>MICROBIOLOGIA Y ENFERMEDADES INFECCIOSAS VETERINARIAS</t>
  </si>
  <si>
    <t>QUINN</t>
  </si>
  <si>
    <t xml:space="preserve">CIENCIA ANIMAL. BIOLOGIA CUIDADO Y PRODUCCION DE ANIMALES DOMESTICOS </t>
  </si>
  <si>
    <t>CAMPBELL</t>
  </si>
  <si>
    <t xml:space="preserve">MANUAL DE MEDICINA PORCINA </t>
  </si>
  <si>
    <t>JACKSON</t>
  </si>
  <si>
    <t>INTERMEDICA</t>
  </si>
  <si>
    <t>ATLAS MUNDIAL DE ETNOLOGIA ZOOTECNICA</t>
  </si>
  <si>
    <t>SANUDO</t>
  </si>
  <si>
    <t xml:space="preserve">BIENESTAR ANIMAL </t>
  </si>
  <si>
    <t xml:space="preserve">LA VETERINARIA A TRAVES DE LOS TIEMPOS </t>
  </si>
  <si>
    <t>LAFUENTE</t>
  </si>
  <si>
    <t xml:space="preserve">INMUNODERMATOLOGIA CLINICA EN PEQUEÑOS ANIMALES </t>
  </si>
  <si>
    <t xml:space="preserve">VICH </t>
  </si>
  <si>
    <t>PATOLOGIAS DEL OIDO DEL PERRO Y DEL GATO CASOS CLINICOS</t>
  </si>
  <si>
    <t>SAGREDO</t>
  </si>
  <si>
    <t xml:space="preserve">ANIMAL BEHAVIOUR: A VERY SHORT INTRODUCTION </t>
  </si>
  <si>
    <t>WYATT</t>
  </si>
  <si>
    <t xml:space="preserve">PSYCHOLOGICAL MECHANISMS IN ANIMAL COMMUNCATION </t>
  </si>
  <si>
    <t>BEE, MARK A.</t>
  </si>
  <si>
    <t xml:space="preserve">REPRODUCTIVE TECHNOLOGIES IN FARM ANIMALS </t>
  </si>
  <si>
    <t xml:space="preserve">GORDON </t>
  </si>
  <si>
    <t xml:space="preserve">ADVANCES IN CATTLE WELFARE </t>
  </si>
  <si>
    <t>TUCKER, CASANDRA</t>
  </si>
  <si>
    <t xml:space="preserve">ADVANCES IN PIG WELFARE </t>
  </si>
  <si>
    <t>PINK MAREK</t>
  </si>
  <si>
    <t xml:space="preserve">ADVANCES IN SHEEP WELFARE </t>
  </si>
  <si>
    <t>FERGUSON, DREWE</t>
  </si>
  <si>
    <t xml:space="preserve">ANIMAL WELFARE </t>
  </si>
  <si>
    <t>APPLEBY, MICHAEL</t>
  </si>
  <si>
    <t xml:space="preserve">EQUINE INTERNAL MEDICINE </t>
  </si>
  <si>
    <t xml:space="preserve">REED DVM </t>
  </si>
  <si>
    <t xml:space="preserve">EQUINNE LAMINITIS </t>
  </si>
  <si>
    <t>BELKNAP, JAMES</t>
  </si>
  <si>
    <t xml:space="preserve">EQUINE PHARMACOLOGY AN ISSUE OF VETERINARY CLINICS </t>
  </si>
  <si>
    <t xml:space="preserve">MAGDESIAN DVM </t>
  </si>
  <si>
    <t xml:space="preserve">LANGUAJES SIGNS AND CALMING SIGNALS OF HORSE </t>
  </si>
  <si>
    <t xml:space="preserve">DRAAISM, RACHAEL </t>
  </si>
  <si>
    <t>NUTRITIONAL MANAGEMENT OF EQUINE DISEASES AND SPEC</t>
  </si>
  <si>
    <t>WALDRIDGE</t>
  </si>
  <si>
    <t>FUNCTIONAL ANATOMY AND PHYSIOLOGY OF DOMESTIC ANIM</t>
  </si>
  <si>
    <t xml:space="preserve">RECE WILLIAM </t>
  </si>
  <si>
    <t>ADVANCES IN FLUID ELECTROLYTE AND ACID BASE DISO</t>
  </si>
  <si>
    <t>MORAIS DVM</t>
  </si>
  <si>
    <t>ASSESING ESSENTIAL SKILL OF VETERINARY TECHNOLOG</t>
  </si>
  <si>
    <t>BUELL, LAURIE</t>
  </si>
  <si>
    <t xml:space="preserve">MCCURNINS CLINICAL TEXTBOOK FOR VETERYNARY TECHN </t>
  </si>
  <si>
    <t>BASSERT</t>
  </si>
  <si>
    <t>REPRODUCTIVE MEDICINE AN ISSUE OF VETERINARY CLIN</t>
  </si>
  <si>
    <t>JEKL DVM</t>
  </si>
  <si>
    <t xml:space="preserve">VETERINARY EPIDEMIOLOGY </t>
  </si>
  <si>
    <t>MICHAEL THRUSFIELD</t>
  </si>
  <si>
    <t>BLACKWELLS FIVE MINUTE VETERINARY CONSULT: RUMIN</t>
  </si>
  <si>
    <t>CHASE, CHRISTOPHER</t>
  </si>
  <si>
    <t>ATLAS OF CANNINE AND FELINE URINALYSIS</t>
  </si>
  <si>
    <t>RIZZI THERESA</t>
  </si>
  <si>
    <t xml:space="preserve">CYTOLOGY AN ISSUE OF VETERINARY CLINICS OF NORTH </t>
  </si>
  <si>
    <t>MACNEILL DVM</t>
  </si>
  <si>
    <t xml:space="preserve">DIAGNOSTIC TECHNIQUES IN VETERYNARY DERMATOLOGY </t>
  </si>
  <si>
    <t>NEUBER ARIANE</t>
  </si>
  <si>
    <t>MANUAL OF SMALL ANIMAL SOFT TISSUES SURGERY</t>
  </si>
  <si>
    <t xml:space="preserve">TOBIAS </t>
  </si>
  <si>
    <t>NECROPSY GUIDE FOR DOGS CATS AND SMALL MAMMALS</t>
  </si>
  <si>
    <t>MCDOOUGH</t>
  </si>
  <si>
    <t xml:space="preserve">PERFORMING THE SMALL ANIMAL PHYSICAL EXAMINATION </t>
  </si>
  <si>
    <t>ENGLAR</t>
  </si>
  <si>
    <t>TREATMENT AND CARE OF THE GERIATRIC VETERINARY PAT</t>
  </si>
  <si>
    <t>GARDNER MARY</t>
  </si>
  <si>
    <t xml:space="preserve">ANALISIS DEL ENTORNO ECONOMICO INTERNACIONAL </t>
  </si>
  <si>
    <t>ANA ISABEL VIÑAS</t>
  </si>
  <si>
    <t>GARCETA</t>
  </si>
  <si>
    <t xml:space="preserve">FINANZAS INTERNACIONALES APLICADAS A LA TOMA DE DECISIONES </t>
  </si>
  <si>
    <t>BUENAVENTURA</t>
  </si>
  <si>
    <t xml:space="preserve">LOGISTICA DEL TRANSPORTE Y DISTRIBUCION DEL CARGA </t>
  </si>
  <si>
    <t>MORA LUIS</t>
  </si>
  <si>
    <t xml:space="preserve">MARKETING LOGISTICO </t>
  </si>
  <si>
    <t>RIVEROS GUSTAVO</t>
  </si>
  <si>
    <t>COSTOS LOGISTICOS</t>
  </si>
  <si>
    <t xml:space="preserve">ESCALANTE </t>
  </si>
  <si>
    <t xml:space="preserve">INVENTARIOS MANEJO Y CONTROL </t>
  </si>
  <si>
    <t xml:space="preserve">GUERRERO HUMBERTO </t>
  </si>
  <si>
    <t xml:space="preserve">PLAN DE NEGOCIO </t>
  </si>
  <si>
    <t>ZORITA LLOREDA ENRIQUE</t>
  </si>
  <si>
    <t>BERNAL, CESAR</t>
  </si>
  <si>
    <t xml:space="preserve">ANALISIS DE ESTADOS FINANCIEROS </t>
  </si>
  <si>
    <t>CALLEJA FRANCISCO</t>
  </si>
  <si>
    <t xml:space="preserve">MARKETING DIGITAL ESTRATEGIA </t>
  </si>
  <si>
    <t>CHAFFEY DAVE</t>
  </si>
  <si>
    <t>REDACCION AVANZADA</t>
  </si>
  <si>
    <t xml:space="preserve">CHAVEZ FIDEL </t>
  </si>
  <si>
    <t xml:space="preserve">NEGOCIOS INTERNACIONALES </t>
  </si>
  <si>
    <t>DANIELS RADEBAUGH</t>
  </si>
  <si>
    <t xml:space="preserve">CONCEPTOS DE ADMINISTRACION ESTRATEGICA </t>
  </si>
  <si>
    <t>DAVID FRED</t>
  </si>
  <si>
    <t>ADMINISTRACION DE RECURSOS HUMANOS ENFOQUE LATINOAMERICANO</t>
  </si>
  <si>
    <t>DESSLER, VARELA</t>
  </si>
  <si>
    <t xml:space="preserve">CALCULO DIFERENCIAL UN ENFOQUE POR COMPETENCIA </t>
  </si>
  <si>
    <t>GALVAN</t>
  </si>
  <si>
    <t>DESARROLLO DE HABILIDADES DIRECTIVAS</t>
  </si>
  <si>
    <t xml:space="preserve">HUERTA RODRIGUEZ </t>
  </si>
  <si>
    <t xml:space="preserve">INTRODUCCION A LOS MERCADOS DE FUTUROS Y OPCIONES </t>
  </si>
  <si>
    <t xml:space="preserve">HULL </t>
  </si>
  <si>
    <t>FUNDAMENTOS DE MARKETING</t>
  </si>
  <si>
    <t>KOTLER</t>
  </si>
  <si>
    <t>MARKETING</t>
  </si>
  <si>
    <t xml:space="preserve">ECONOMIA INTERNACIONAL </t>
  </si>
  <si>
    <t>KRUGMAN</t>
  </si>
  <si>
    <t>ESTADISTICA PARA ADMINISTRACION Y ECOMOMIA C/CD</t>
  </si>
  <si>
    <t xml:space="preserve">LEVIN RICHARD </t>
  </si>
  <si>
    <t xml:space="preserve">ADMINISTRACION DE SERVICIOS </t>
  </si>
  <si>
    <t>LOVELOCK, CRISTOPHER</t>
  </si>
  <si>
    <t>INVESTIGACION DE MERCADOS</t>
  </si>
  <si>
    <t xml:space="preserve">MALHOTRA NARESH </t>
  </si>
  <si>
    <t xml:space="preserve">MICREOECONOMIA VERSION PARA LATINOAMERICANA </t>
  </si>
  <si>
    <t>PARKIN , LORIA</t>
  </si>
  <si>
    <t>MACROECONOMIA VERSION PARA LATINOAMERICANA</t>
  </si>
  <si>
    <t xml:space="preserve">ECONOMIA   </t>
  </si>
  <si>
    <t>PARKIN , MICHAEL</t>
  </si>
  <si>
    <t xml:space="preserve">EMPRENDIMIENTO CONCEPTOS Y PLAN DE NEGOCIOS </t>
  </si>
  <si>
    <t xml:space="preserve">PRIETO CARLOS </t>
  </si>
  <si>
    <t>MICROECONOMIA EJERCICIOS PRACTICOS</t>
  </si>
  <si>
    <t>RAMOS, FLORES</t>
  </si>
  <si>
    <t xml:space="preserve">METODOS CUANTITATIVOS PARA LOS NEGOCIOS </t>
  </si>
  <si>
    <t>RENDER, STAIR, HANNA</t>
  </si>
  <si>
    <t>SOLOMON MICHAEL</t>
  </si>
  <si>
    <t>ADMINISTRACION DE LA COMPENSACION, SUELDOS SALARIOS YPRES</t>
  </si>
  <si>
    <t>VARELA, RICARDO</t>
  </si>
  <si>
    <t>ETICA EN LOS NEGOCIOS</t>
  </si>
  <si>
    <t>VELASQUES MANUEL</t>
  </si>
  <si>
    <t xml:space="preserve">ADMINISTRACION DE INVENTARIOS </t>
  </si>
  <si>
    <t>CSCMP, WALLER, ESPER</t>
  </si>
  <si>
    <t>WHETTEN DAVID</t>
  </si>
  <si>
    <t xml:space="preserve">INVESTIGACION DE OPERACIONES </t>
  </si>
  <si>
    <t>TAHA</t>
  </si>
  <si>
    <t xml:space="preserve">ACHIEVING OBJETIVES THROUGH TIME MANAGEMENT </t>
  </si>
  <si>
    <t>INSTITUTE OF LEADERSHIP</t>
  </si>
  <si>
    <t>INTERCULTURAL COMMUNICATION FOR GLOBAL BUSINESS</t>
  </si>
  <si>
    <t>TEJEDA ELIZABETH</t>
  </si>
  <si>
    <t>INTERNATIONAL BUSINESS CASE STUDIES FOR THE MULTICULTURAL MARKETPLACE</t>
  </si>
  <si>
    <t>MORAN ROBERT</t>
  </si>
  <si>
    <t xml:space="preserve">MANAGEMENT ACROSS CULTURES </t>
  </si>
  <si>
    <t xml:space="preserve">NARANJO </t>
  </si>
  <si>
    <t xml:space="preserve">MARKETING RESEARCH </t>
  </si>
  <si>
    <t>ENTREPRENEURSHIP, INNOVATION AND REGIONAL DEVELOPMENT</t>
  </si>
  <si>
    <t>SMALLBONE</t>
  </si>
  <si>
    <t>ZORRITA</t>
  </si>
  <si>
    <t xml:space="preserve">ESTRATEGIAS DE MARKETING. UN ENFOQUE BASADO </t>
  </si>
  <si>
    <t>MUNUERA</t>
  </si>
  <si>
    <t xml:space="preserve">ANAYA </t>
  </si>
  <si>
    <t xml:space="preserve">PROYECTOS. FORMULACION Y EVALUACION </t>
  </si>
  <si>
    <t>ANGULO</t>
  </si>
  <si>
    <t>COMO INNOVAR EN LAS PYMES. MANUAL DE MEJORA</t>
  </si>
  <si>
    <t>STOKS PROCESOS Y DIRECCION</t>
  </si>
  <si>
    <t>MANUAL DE GESTION ADUANERA: NORMATIVAS DE COMERCIO</t>
  </si>
  <si>
    <t xml:space="preserve">DISEÑO DE PROYECTOS SOCIALES </t>
  </si>
  <si>
    <t xml:space="preserve">COMPETITIVIDAD: LA CLAVE DEL ÉXITO EMPRESARIAL </t>
  </si>
  <si>
    <t>NEGOCIOS NUEVOS CAMINOS: PARA LATINOAMERICANA</t>
  </si>
  <si>
    <t xml:space="preserve">FUNCION DEL ENVASE EN LA CONSERVACION DE ALIMENTOS </t>
  </si>
  <si>
    <t xml:space="preserve">POVEA ISMAEL </t>
  </si>
  <si>
    <t>EL DERECHO DE REPLICA</t>
  </si>
  <si>
    <t>NUCCI GONZALEZ</t>
  </si>
  <si>
    <t>MA PORRUA</t>
  </si>
  <si>
    <t xml:space="preserve">MIEDO ES EL MENSAJE, LA ESTRATEGIA DE COMUNICACIÓN </t>
  </si>
  <si>
    <t xml:space="preserve">CONTRERAS O. </t>
  </si>
  <si>
    <t xml:space="preserve">ETICA DE LOS MEDIOS DE COMUNICACIÓN </t>
  </si>
  <si>
    <t>MARIA JAVIERA</t>
  </si>
  <si>
    <t>HERDER</t>
  </si>
  <si>
    <t xml:space="preserve">INSTITUCIONES Y ORGANIZACIONES MEDIATICAS </t>
  </si>
  <si>
    <t xml:space="preserve">GUADARRAMA </t>
  </si>
  <si>
    <t>NARRACION AUDIOVISUAL</t>
  </si>
  <si>
    <t>CUADRADO ALVARADO ALFONSO</t>
  </si>
  <si>
    <t xml:space="preserve">LOS ELEMENTOS DEL CIBERPERIODISMO  </t>
  </si>
  <si>
    <t>FLORES VIVAR JESUS MIGUEL</t>
  </si>
  <si>
    <t xml:space="preserve">FOTOPERIODISMO FORMAS Y CODIGOS </t>
  </si>
  <si>
    <t>ALFONSO ERAUSQUIN MANUEL</t>
  </si>
  <si>
    <t>PERIODISMO DEPORTIVO</t>
  </si>
  <si>
    <t>ALCOBA LOPEZ ANTONIO</t>
  </si>
  <si>
    <t>PERIODISMO CULTURAL</t>
  </si>
  <si>
    <t>RODRIGUEZ PASTORIZA FRANCISCO</t>
  </si>
  <si>
    <t>PERIODISMO SOCIAL</t>
  </si>
  <si>
    <t>GALLEGO AYALA JUANA</t>
  </si>
  <si>
    <t xml:space="preserve">REALIZACION DE DOCUMENTALES Y REPORTAJES </t>
  </si>
  <si>
    <t xml:space="preserve"> BARROSO GARCIA JAIME</t>
  </si>
  <si>
    <t xml:space="preserve">ORGANIZACIÓN Y GESTION DE LA EMPRESA INFORMATIVA </t>
  </si>
  <si>
    <t>AGUADO GUADALUPE MARIA GUADALUPE</t>
  </si>
  <si>
    <t xml:space="preserve">DOCUMENTACION AUDIOVISUAL </t>
  </si>
  <si>
    <t>CARIDAD SEBASTIAN  MERCEDES</t>
  </si>
  <si>
    <t xml:space="preserve">REALIZACION AUDIOVISUAL </t>
  </si>
  <si>
    <t>BARROSO GARCIA JAIME</t>
  </si>
  <si>
    <t xml:space="preserve">TEORIA DE LA CULTURA </t>
  </si>
  <si>
    <t xml:space="preserve">SAN MARTIN JAVIER </t>
  </si>
  <si>
    <t>EL ARTE</t>
  </si>
  <si>
    <t>RODIN AUGUSTE</t>
  </si>
  <si>
    <t>ESCRITOS DE ARTE MODERNO</t>
  </si>
  <si>
    <t>ARAGON LOUIS</t>
  </si>
  <si>
    <t xml:space="preserve">PERIODISMO DEPORTIVO </t>
  </si>
  <si>
    <t>OPINION EN PRENSA</t>
  </si>
  <si>
    <t>ARMAÑANZAS SODUPE EMY</t>
  </si>
  <si>
    <t>UNIVERSIDAD DEL PAIS DE VASCO</t>
  </si>
  <si>
    <t>TWITTER PARA PERIODISTAS COMO USAR CON PROFESIONALIDAD EL MICROBLOGGING PARA SACAR PARTIDO DE LA RED</t>
  </si>
  <si>
    <t>JARABA MOLINA GABRIEL</t>
  </si>
  <si>
    <t xml:space="preserve">UOC </t>
  </si>
  <si>
    <t xml:space="preserve">EMPRESA INFORMATIVA XXI PLANIFICACION ESTRATEGICA </t>
  </si>
  <si>
    <t>GALAN GAMERO JAVIER</t>
  </si>
  <si>
    <t>MANUAL PRACTICO DE REDACCION PERIODISTICA</t>
  </si>
  <si>
    <t xml:space="preserve">PARRATT FERNANDEZ SONIA </t>
  </si>
  <si>
    <t xml:space="preserve">LA INFORMACION PERIODISTICA EN TELEVISION </t>
  </si>
  <si>
    <t>DIAZ ARIAS RAFAEL</t>
  </si>
  <si>
    <t xml:space="preserve">PERIODISMO ECONOMICO Y FINANCIERO </t>
  </si>
  <si>
    <t xml:space="preserve">RIO CABRERIZO ROSA </t>
  </si>
  <si>
    <t>PUBLICIDAD PROMOCION Y COMUNICACIÓN INTEGRAL EN MARKETING</t>
  </si>
  <si>
    <t>CLOW, BAACK</t>
  </si>
  <si>
    <t xml:space="preserve">TEORIA E INVESTIGACION DE LA COMUNICACIÓN EN MASAS </t>
  </si>
  <si>
    <t>LOZANO JOSE CARLOS</t>
  </si>
  <si>
    <t>OCEANO</t>
  </si>
  <si>
    <t xml:space="preserve">CLINICOS NO SIRVEN PARA ESTE OFICIO </t>
  </si>
  <si>
    <t xml:space="preserve">CON LOS PERDEDORES DEL MEJOR DE LOS </t>
  </si>
  <si>
    <t xml:space="preserve">CONTRA EL CAMBIO </t>
  </si>
  <si>
    <t>CRISTO CON UN FUSIL AL HOMBRO</t>
  </si>
  <si>
    <t xml:space="preserve">ENCUENTRO CON EL OTRO </t>
  </si>
  <si>
    <t xml:space="preserve">ESTRELLAS NEGRAS </t>
  </si>
  <si>
    <t xml:space="preserve">EL HOMBRE SIN CABEZA </t>
  </si>
  <si>
    <t xml:space="preserve">MALAS LENGUAS. LAS BARBARISMOS DE </t>
  </si>
  <si>
    <t xml:space="preserve">MEJOR FICCION </t>
  </si>
  <si>
    <t>EL MUNDO DE HOY</t>
  </si>
  <si>
    <t xml:space="preserve">UN DIA MAS  CON VIDA </t>
  </si>
  <si>
    <t xml:space="preserve">ZONA DE OBRAS </t>
  </si>
  <si>
    <t>VIOLENCIA IGUAL A CAOS</t>
  </si>
  <si>
    <t xml:space="preserve">EQUIDAD Y DESARROLLO ECONOMICO </t>
  </si>
  <si>
    <t>CULTURA EN MEXICO ENTRE LA ANTROPOLOGIA Y LA ESTETICA</t>
  </si>
  <si>
    <t xml:space="preserve">VIOLENCIA SEXUAL VIVIDA POR VARONES UNA MIRADA DESDE LAS </t>
  </si>
  <si>
    <t>CONECTORES DE LA LENGUA ESCRITA</t>
  </si>
  <si>
    <t xml:space="preserve">PERIODISMO URGENTE </t>
  </si>
  <si>
    <t>LAS COSAS DEL DECIR</t>
  </si>
  <si>
    <t xml:space="preserve">BALON DIVIDIDO </t>
  </si>
  <si>
    <t xml:space="preserve">ENCABRONADOS </t>
  </si>
  <si>
    <t xml:space="preserve">LOS DOCE MEXICANOS MAS POBRES </t>
  </si>
  <si>
    <t>LA GUERRA QUE NOS OCULTAN</t>
  </si>
  <si>
    <t xml:space="preserve">LOS AMOS DE MEXICO </t>
  </si>
  <si>
    <t>LOS DEPREDADORES</t>
  </si>
  <si>
    <t>LA ESTAFA MAESTRA</t>
  </si>
  <si>
    <t>CRONICA DE LA VICTORIA</t>
  </si>
  <si>
    <t>LOS PERIODISTAS</t>
  </si>
  <si>
    <t>LA COMUNICACIÓN Y LOS MEDIOS METODOLOGIAS DE INVESTIGACION CAULITATIVAS Y CUANTITATIVAS</t>
  </si>
  <si>
    <t>EDITORIAL GUSTAVO GILI</t>
  </si>
  <si>
    <t xml:space="preserve">APARIENCIA DE LAS COSAS. LOS ENSAYOS Y ARTICULOS ESCOGIDOS </t>
  </si>
  <si>
    <t>BERGER</t>
  </si>
  <si>
    <t>BREVE HISTORIA DE LA MODA</t>
  </si>
  <si>
    <t>RIELLO</t>
  </si>
  <si>
    <t>DISEÑO EDITORIAL</t>
  </si>
  <si>
    <t>ZAPPATERRA</t>
  </si>
  <si>
    <t xml:space="preserve">GRAMATICA VISUAL </t>
  </si>
  <si>
    <t>LEBORG</t>
  </si>
  <si>
    <t>HISTORIA CRITICA DE LA OPINION PUBLICA</t>
  </si>
  <si>
    <t>HABERMAS</t>
  </si>
  <si>
    <t xml:space="preserve">MAESTROS DE LA FOTOGRAFIA </t>
  </si>
  <si>
    <t>LOWE</t>
  </si>
  <si>
    <t>MODOS DE VER</t>
  </si>
  <si>
    <t xml:space="preserve">PARA ENTENDER LA FOTOGRAFIA </t>
  </si>
  <si>
    <t xml:space="preserve">PENSAR CON IMÁGENES </t>
  </si>
  <si>
    <t>JARDI</t>
  </si>
  <si>
    <t xml:space="preserve">REDESCUBRE LA FOTOGRAFIA </t>
  </si>
  <si>
    <t>FORDHAM</t>
  </si>
  <si>
    <t xml:space="preserve">REPORTAJE ILUSTRADO </t>
  </si>
  <si>
    <t>EMBURY</t>
  </si>
  <si>
    <t xml:space="preserve">SINTAXIS DE LA IMAGEN </t>
  </si>
  <si>
    <t>DONDIS</t>
  </si>
  <si>
    <t xml:space="preserve">VER ES UN TODO </t>
  </si>
  <si>
    <t xml:space="preserve">CARTIER </t>
  </si>
  <si>
    <t>IMPARABLES FEMINISMOS  Y LGBT</t>
  </si>
  <si>
    <t>MIRABILIA</t>
  </si>
  <si>
    <t>QUIERES PUBLICAR UNA REVISTA ?</t>
  </si>
  <si>
    <t>LEWIS</t>
  </si>
  <si>
    <t>EDICIONES FELOU</t>
  </si>
  <si>
    <t>QUE VUELVA EL REY</t>
  </si>
  <si>
    <t>LA FABULOSA TABERNA</t>
  </si>
  <si>
    <t>COMO ENTREVISTAR UNA ESTRELLA</t>
  </si>
  <si>
    <t>MASACRE</t>
  </si>
  <si>
    <t xml:space="preserve">LARGA DISTANCIA </t>
  </si>
  <si>
    <t>GEOGRAFIA DE LA LOCURA</t>
  </si>
  <si>
    <t>EL INTERIOR</t>
  </si>
  <si>
    <t>CONSULTORIO DRA ILUSTRACION</t>
  </si>
  <si>
    <t xml:space="preserve">REGRESO DRA. ILUSTRACION </t>
  </si>
  <si>
    <t>RUMBO A TARTARIA</t>
  </si>
  <si>
    <t>PENGUIN RANDOM HOUSE</t>
  </si>
  <si>
    <t>LEVANTONES</t>
  </si>
  <si>
    <t>CON UNA GRANADA EN LA BOCA</t>
  </si>
  <si>
    <t>LOS DEMONIOS DEL EDEN</t>
  </si>
  <si>
    <t>ESCLAVAS DEL PODER</t>
  </si>
  <si>
    <t>HUERFANOS DEL NARCO</t>
  </si>
  <si>
    <t>SIN MIEDO</t>
  </si>
  <si>
    <t>NARCOPERIODISMO</t>
  </si>
  <si>
    <t>LA IRA DE MEXICO</t>
  </si>
  <si>
    <t>LA VERDADERA NOCHE DE IGUALA</t>
  </si>
  <si>
    <t>MISS NARCO</t>
  </si>
  <si>
    <t>PERIODISMO ESCRITO CON SANGRE</t>
  </si>
  <si>
    <t>SIN MIEDO, LECCIONES DE REBELDES</t>
  </si>
  <si>
    <t xml:space="preserve">JOSE ALBERTO SEVILLANO </t>
  </si>
  <si>
    <t xml:space="preserve">FUERA DE CARTA </t>
  </si>
  <si>
    <t>NO SOMOS REFUGIADOS</t>
  </si>
  <si>
    <t>INFERIOR</t>
  </si>
  <si>
    <t xml:space="preserve">CRONICA DE UNA PAZINCIERTA </t>
  </si>
  <si>
    <t>LA GLOBALIZACION CONSECUENCIAS HUMANAS</t>
  </si>
  <si>
    <t>TECNICAS DE INVESTIGACION APLICADAS A LAS CIENCIAS SOCIALES</t>
  </si>
  <si>
    <t>HISTORIA  Y VERDAD</t>
  </si>
  <si>
    <t>LA HERMENEUTICA DEL SUJETO CURSO EN EL COLLEGE DE FRANCE 1981-1982</t>
  </si>
  <si>
    <t>NIETZCHE EL DESAFIO DEL PENSAMIENTO</t>
  </si>
  <si>
    <t xml:space="preserve">LA IRA Y EL PERDON RESENTIMIENTO GENEROSIDAD JUSTICIA </t>
  </si>
  <si>
    <t xml:space="preserve">EL LABERINTO DE LA LIBERTAD POLITICA EDUCACION Y FILOSOFIA EN LA OBRA </t>
  </si>
  <si>
    <t>JAQUES LACAN EL PSICOANALISIS Y SU APORTE A LA CULTURA CONTEMPORANEA</t>
  </si>
  <si>
    <t>ANTEROS UN MITO OLVIDADO</t>
  </si>
  <si>
    <t>LINDA 67 HISTORIA DE UN CRIMEN</t>
  </si>
  <si>
    <t>EL DIOSERO</t>
  </si>
  <si>
    <t xml:space="preserve">LOS ANORMALES CURSO EN EL COLLEGE DE FRANCE </t>
  </si>
  <si>
    <t>EL MUNDO COMO VOLUNTAD Y REPRESENTACION</t>
  </si>
  <si>
    <t>OBRAS COMPLETAS II NOVELA TEATRO Y TEXTOS NO COLECCIONADOS</t>
  </si>
  <si>
    <t xml:space="preserve">OBRAS COMPLETAS I CUENTO VARIA INVECION </t>
  </si>
  <si>
    <t>CUENTOS COMPLETOS</t>
  </si>
  <si>
    <t>MINESIS LA REPRESENTACION DE LA REALIDAD EN LA LITERATURA OCCIDENTAL</t>
  </si>
  <si>
    <t>DE LA INTIMIDAD EMOCIONES PRIVADAS Y EXPERIENCIAS PUBLICAS  EN LA POESIA MEXICANA</t>
  </si>
  <si>
    <t xml:space="preserve">MANUAL DE DERECHO INTERNACIONAL PUBLICO </t>
  </si>
  <si>
    <t>GOBERNANDO EL FUTURO ESCENARIOS LATINOAMERICANOS HACIA 2020</t>
  </si>
  <si>
    <t xml:space="preserve">LA POLITICA EN MEXICO CONSOLIDACION DEMOCRATICA O DECLINACION </t>
  </si>
  <si>
    <t xml:space="preserve">LIBERTAD Y COACCION. LA PARADOJA DEL GOBIERNO ESTADOUNIDENSE DESDE SU FUNDACION HASTA </t>
  </si>
  <si>
    <t xml:space="preserve">ESTADOS UNIDOS POLITICA INTERNA Y TENDENCIA GLOBALES </t>
  </si>
  <si>
    <t>EUROPA DESDE 1980</t>
  </si>
  <si>
    <t xml:space="preserve">AMOR LIQUIDO ACERCA DE LA FRAGILIDAD DE LOS VINCULOS HUMANOS </t>
  </si>
  <si>
    <t>MODERNIDAD LIQUIDA</t>
  </si>
  <si>
    <t>LA CULTURA EN EL MUNDO DE LA MODERNIDAD LIQUIDA</t>
  </si>
  <si>
    <t>LA INTIMIDAD COMO ESPECTACULO</t>
  </si>
  <si>
    <t xml:space="preserve">EL CORAJE DE LA VERDAD EL GOBIERNO DE SI Y DE LOS OTROS II CURSO EN EL COLLAGE DE FRANCE </t>
  </si>
  <si>
    <t xml:space="preserve">EL GOBIERNO DE SI Y DE LOS OTROS CURSOS EN EL COLLAGE DE FRANCE </t>
  </si>
  <si>
    <t>EL NUEVO ROSTRO DE LA DEMOCRACIA</t>
  </si>
  <si>
    <t>EL SENTIDO COMUN Y LA POLITICA ESCRITOS TEORICOS</t>
  </si>
  <si>
    <t xml:space="preserve">LA POLITICA DE LA INCERTIDUMBRE EN LOS REGIMENES ELECTORALES AUTORITARIOS </t>
  </si>
  <si>
    <t xml:space="preserve">INVESTIGACION SOBRE LA NATURALEZA Y CAUSAS DE LA RIQUEZA DE LAS NACIONES </t>
  </si>
  <si>
    <t xml:space="preserve">LOS ALTOS INGRESOS EN FRANCIA EN EL SIGLO XX DESIGUALDADES Y REDISTRIBUCIONES </t>
  </si>
  <si>
    <t>DAÑOS COLATERALES DESIGUALDADES SOCIALES EN LA ERA GLOBAL</t>
  </si>
  <si>
    <t>EL CAPITAL EN EL SIGLO XXI</t>
  </si>
  <si>
    <t>TRAUMA PSIQUICO</t>
  </si>
  <si>
    <t>JOSE LUIS MEDIVA</t>
  </si>
  <si>
    <t xml:space="preserve">ATENCION A LA DIVERSIDAD EN EL AULA DE EDUCACION INFANTIL </t>
  </si>
  <si>
    <t xml:space="preserve">JOSE MA. FERNANDEZ </t>
  </si>
  <si>
    <t xml:space="preserve">ATENCION EDUCATIVA EN CENTOS ESPECIFICOS DE EDUCACION ESPECIAL </t>
  </si>
  <si>
    <t xml:space="preserve">MA. JOSE COLMENERO </t>
  </si>
  <si>
    <t xml:space="preserve">EL SINDROME DE ASPERGER. TODO LO QUE LOS PROFESIONALES </t>
  </si>
  <si>
    <t xml:space="preserve">LAWRENCE </t>
  </si>
  <si>
    <t>POPULAR</t>
  </si>
  <si>
    <t xml:space="preserve">INTERVENCION EDUCATIVA EN EL TDHA MAS DE 100 PROPUESTAS </t>
  </si>
  <si>
    <t>JESUS JARQUE G.</t>
  </si>
  <si>
    <t xml:space="preserve">EDICIONES DE LA </t>
  </si>
  <si>
    <t xml:space="preserve">ENFOQUES DE ENSEÑANZA BASADOS EN EL APRENDIZAJE </t>
  </si>
  <si>
    <t>AGUSTIN CAMPO</t>
  </si>
  <si>
    <t xml:space="preserve">COACHING EDUCATIVO COLECCIÓN DIDACTICA </t>
  </si>
  <si>
    <t>W.AA</t>
  </si>
  <si>
    <t>TRANSTORNOS  DEL ESPECTRO AUTISTA:GUIA BASICA</t>
  </si>
  <si>
    <t>PAUL G. TAYLOR</t>
  </si>
  <si>
    <t>NARCEA</t>
  </si>
  <si>
    <t xml:space="preserve">GENERAR APRENDIZAJES SIN LIMITACIONES </t>
  </si>
  <si>
    <t>SUSAN DRUMM</t>
  </si>
  <si>
    <t>MORATA</t>
  </si>
  <si>
    <t xml:space="preserve">ESTATE QUIETO Y ATIENDE AMBIENTES MAS SALUDABLES </t>
  </si>
  <si>
    <t>HEIKE FREIRE</t>
  </si>
  <si>
    <t xml:space="preserve">DIFICULTADES ESPECIFICAS DE APRENDIZAJE </t>
  </si>
  <si>
    <t xml:space="preserve">DIANA HUDSON </t>
  </si>
  <si>
    <t xml:space="preserve">EDUCACION PARA LA SALUD Y PREVENCION DE </t>
  </si>
  <si>
    <t>AGRESION: ¿UN NUEVO Y PELIGRO TABU?</t>
  </si>
  <si>
    <t>JESPER JUUL</t>
  </si>
  <si>
    <t xml:space="preserve">ADOLESCENCIA Y TRANSGRESION </t>
  </si>
  <si>
    <t>RAVENTOS SAE</t>
  </si>
  <si>
    <t>OCTAEDRO</t>
  </si>
  <si>
    <t xml:space="preserve">LA PAREJA COMO VIVIR BIEN </t>
  </si>
  <si>
    <t xml:space="preserve">MARIA ELENA </t>
  </si>
  <si>
    <t xml:space="preserve">ILUS BOOKS </t>
  </si>
  <si>
    <t xml:space="preserve">PEDAGOGIA SOCIAL COMUNITARIA Y EXCLUSION </t>
  </si>
  <si>
    <t>TXUS MORATA</t>
  </si>
  <si>
    <t xml:space="preserve">GUIA DE INTERVENCION LOGOPEDICA EN LAS FUNCIONES EJECUTIVAS </t>
  </si>
  <si>
    <t xml:space="preserve">PERIAÑEZ MORALES JOSE ANTONIO </t>
  </si>
  <si>
    <t xml:space="preserve">NEUROPSICOLOGIA INFANTIL </t>
  </si>
  <si>
    <t>PORTELLANO PEREZ JOSE ANTONIO</t>
  </si>
  <si>
    <t>NEUROREAHABILITACION  Y NEUROTERAPIA DEL DAÑO CEREBRAL TRAUMATICO</t>
  </si>
  <si>
    <t>LEON CARRION JOSE</t>
  </si>
  <si>
    <t xml:space="preserve">MANUAL DE NEUROPSICOLOGIA </t>
  </si>
  <si>
    <t xml:space="preserve">JUNQUE CARME </t>
  </si>
  <si>
    <t>FALTA PAGO</t>
  </si>
  <si>
    <t>ENTREGADA HAY PENDIENTES</t>
  </si>
  <si>
    <t>FALTAN 2 TÍTULOS</t>
  </si>
  <si>
    <t>A038850</t>
  </si>
  <si>
    <t>LIBRA SISTEMAS SA DE CV</t>
  </si>
  <si>
    <t>LAPTOPS PARA SERVICIO DE ESTUDIANTES</t>
  </si>
  <si>
    <t>CHECAR</t>
  </si>
  <si>
    <t>CHECAR URGE CHECAR</t>
  </si>
  <si>
    <t>PASAR A RECOGER A GDL</t>
  </si>
  <si>
    <t>NUEVA EDITORIAL IZTACCIHUATL SA DE CV (NEISA)</t>
  </si>
  <si>
    <t>RECIBIDO 05/12/2018</t>
  </si>
  <si>
    <t>GRUPO EDUCATIVO MINERVA</t>
  </si>
  <si>
    <t>Total títulos adquiridos</t>
  </si>
  <si>
    <t>FIP</t>
  </si>
  <si>
    <t>FIL</t>
  </si>
  <si>
    <t xml:space="preserve">GESTION AMBIENTAL  EN LA EMPRESA </t>
  </si>
  <si>
    <t>RECEPCION Y ATENCION AL CLIENTE EN ALOJAMIENTOS PROPIOS DE ENTORNOS RURALES Y NATURALES</t>
  </si>
  <si>
    <t>PATRICIA BOTELLO SANCHEZ</t>
  </si>
  <si>
    <t xml:space="preserve">PROYECTO DE IMPLANTACION DE ALOJAMIENTO RURAL </t>
  </si>
  <si>
    <t>MILAGROS CORTES</t>
  </si>
  <si>
    <t xml:space="preserve">PROMOCION Y COMERCIALIZACION DE ALOJAMIENTO RURAL </t>
  </si>
  <si>
    <t>JOSE LUIS MOMPARTER</t>
  </si>
  <si>
    <t>APROVISIONAMIENTO CONTROL DE COSTES Y GESTION DEL ALOJAMIENTO RURALK</t>
  </si>
  <si>
    <t>ANA RODRIGUEZ GONZALEZ</t>
  </si>
  <si>
    <t xml:space="preserve">MANTENIMIENTO Y LIMPIEZA EN ALOJAMIENTOS RURALES </t>
  </si>
  <si>
    <t>SILVA JESUS GARRIDO</t>
  </si>
  <si>
    <t xml:space="preserve">TALLERES Y ACTIVIDADES  CULTURALES CON FINES DE ANIMACION TURISTICA Y RECREATIVA </t>
  </si>
  <si>
    <t>LAURA CUEVAS CUEVAS</t>
  </si>
  <si>
    <t>INTRODUCCION A LA CONTAMINACION DE LOS SUELOS</t>
  </si>
  <si>
    <t>R. JIMENEZ BALLESTA</t>
  </si>
  <si>
    <t xml:space="preserve">TRATADO DE ECOLOGIA </t>
  </si>
  <si>
    <t>ROGER DAJOS</t>
  </si>
  <si>
    <t>PROYECTOS GUIA METODOLOGICA Y PRACTICA PARA LA REALIZACION DE PROYECTOS</t>
  </si>
  <si>
    <t xml:space="preserve">IGNACIO MERILLA </t>
  </si>
  <si>
    <t>LA PESTE</t>
  </si>
  <si>
    <t>ALBERT CAMUS</t>
  </si>
  <si>
    <t>MIRLO</t>
  </si>
  <si>
    <t xml:space="preserve">LA ALIMENTACION ASPECTOS PSICOSOCIALES </t>
  </si>
  <si>
    <t xml:space="preserve">PILAR LOVIELLE </t>
  </si>
  <si>
    <t xml:space="preserve">PROCESOS DE GUIA Y ASISTENCIA TURISTICA </t>
  </si>
  <si>
    <t xml:space="preserve">LOS 5 PASOS DEL TURISMO EXPERIENCIAL COMO LA INDUSTRIA </t>
  </si>
  <si>
    <t xml:space="preserve">CARLOS SANCHES </t>
  </si>
  <si>
    <t xml:space="preserve">LID EDITORIAL </t>
  </si>
  <si>
    <t xml:space="preserve">COMO REDACTAR TEXTOS CIENTIFICOS </t>
  </si>
  <si>
    <t>ORFELIO G. LEON</t>
  </si>
  <si>
    <t>ENTRE PLIEGUES DEL TURISMO. DESDE EL TERRITORIO Y LAS REPRESENTACIONES EN ESPAÑA Y MEXICO</t>
  </si>
  <si>
    <t>RODRIGUEZ CHUMILLAS ISABEL</t>
  </si>
  <si>
    <t>UAM</t>
  </si>
  <si>
    <t>PRODUCTOS CULINARIOS</t>
  </si>
  <si>
    <t>CIVERA BENDICHO JUAN JOSE</t>
  </si>
  <si>
    <t>PL JOEL</t>
  </si>
  <si>
    <t>UNIVERSIDAD IZCALLI</t>
  </si>
  <si>
    <t xml:space="preserve">DESARROLLO SOSTENIBLE, STRANGE TRACEY </t>
  </si>
  <si>
    <t>OCDE</t>
  </si>
  <si>
    <t>GETTING IT RIGHT PRIORIDADES ESTRATEGICAS PARA MEXICO</t>
  </si>
  <si>
    <t xml:space="preserve">ESTUDIOS DE LA OCDE SOBRE INTEGRIDAD EN MEXICO ADOPTANDO UNA POSTURA MAS FIRME CONTRA LA CORRUPCION </t>
  </si>
  <si>
    <t xml:space="preserve">THE PURIST OF GENDER EQUIALITY AN UPHILL BATTLE </t>
  </si>
  <si>
    <t>SISTEMICA Y TURISMO</t>
  </si>
  <si>
    <t>EL ESTUDIO DEL TURISMO COMO SISTEMA</t>
  </si>
  <si>
    <t>TURISMO Y SUSTENTABILIDAD. CONSECUENCIAS DEL PARADIGMA CLASI</t>
  </si>
  <si>
    <t>GRUPO EDITOR ORFILA</t>
  </si>
  <si>
    <t>PERSPECTIVAS DE GENERO EN LA LITERATURA, LOS ENSAYOS DE LA NARRA</t>
  </si>
  <si>
    <t xml:space="preserve">ESTRATEGIAS PARA APRENDER A APRENDER </t>
  </si>
  <si>
    <t>SUSTENTABILIDAD Y PSICOLOGIA POSITIVA</t>
  </si>
  <si>
    <t>CIENCIA DE LA SUSTENTABILIDAD Y SUS DISCIPLINAS</t>
  </si>
  <si>
    <t>JORALE EDITORES</t>
  </si>
  <si>
    <t xml:space="preserve">TURISMO. PLANEACION Y  MARKETING BASADO EN EL PATRIMONIO NATU </t>
  </si>
  <si>
    <t>MODELO PARA EL DESARROLLO DE PRODUCTOS Y SERVICIOS TURISTICOS</t>
  </si>
  <si>
    <t>PRACTICAS Y TENDENCIAS DEL DESARROLLO SUSTENTABLE Y LA RESPO</t>
  </si>
  <si>
    <t xml:space="preserve">PREVENCION DE RIESGOS LABORALES BASICOS TRABAJO EN ALTURA </t>
  </si>
  <si>
    <t xml:space="preserve">PREVENCION DE RIESGOS LABORALES BASICOS SECTOR GASOLINERAS Y ESTACIONES </t>
  </si>
  <si>
    <t>PILOTO DE DRON (RPAS)</t>
  </si>
  <si>
    <t xml:space="preserve">MODELO DE GESTION INTEGRAL PARA EL MANEJO DE RESIDUOS </t>
  </si>
  <si>
    <t>UNIVERSIDAD DE S</t>
  </si>
  <si>
    <t xml:space="preserve">VIBRACIONES EN SISTEMAS FISICOS </t>
  </si>
  <si>
    <t>ANSIEDAD Y PANICO</t>
  </si>
  <si>
    <t>WIGISSER</t>
  </si>
  <si>
    <t>COCINAS SOLARES FUNDAMENTOS Y APLICACIONES</t>
  </si>
  <si>
    <t>LEUCONA</t>
  </si>
  <si>
    <t xml:space="preserve">SEGURIDAD Y SALUD EN EL TRABAJO </t>
  </si>
  <si>
    <t>GUIA PARA LA APLICACIÓN ISO 14001 2015</t>
  </si>
  <si>
    <t>VALDES</t>
  </si>
  <si>
    <t>GUIA PARA LA APLICACIÓN ISO 9001  2015</t>
  </si>
  <si>
    <t>GOMEZ</t>
  </si>
  <si>
    <t>QUIMICA ORGANICA</t>
  </si>
  <si>
    <t>JOSE ANTONIO DOBADO</t>
  </si>
  <si>
    <t xml:space="preserve">ELABORACION PROPIA HAGA CERVEZA VINO </t>
  </si>
  <si>
    <t xml:space="preserve">NICK MOYLE </t>
  </si>
  <si>
    <t>H.F. ULLIMANN</t>
  </si>
  <si>
    <t>INSTRUMENTACION ELECTRONICA</t>
  </si>
  <si>
    <t>MIGUEL ANGEL PEREZ</t>
  </si>
  <si>
    <t>CONTAMINACION AMBIENTAL UNA VISION DESDE LA QUIMICA</t>
  </si>
  <si>
    <t>ANTONIO PEREZ SERRANO</t>
  </si>
  <si>
    <t xml:space="preserve">QUIMICA LA CIENCIA CENTRAL </t>
  </si>
  <si>
    <t xml:space="preserve">BROWN, LEWAY, BURSTEN, </t>
  </si>
  <si>
    <t xml:space="preserve">QUIMICA GENERAL: PRICIPIOS Y APLICACIONES </t>
  </si>
  <si>
    <t>PETRUCCI HERRING</t>
  </si>
  <si>
    <t xml:space="preserve">INTRODUCCION A LA BIOTECNOLOGIA </t>
  </si>
  <si>
    <t>THIEMAN, PALLADINO</t>
  </si>
  <si>
    <t>QUIMICA ORGANICA VOL.1</t>
  </si>
  <si>
    <t>WADE L.G.</t>
  </si>
  <si>
    <t>QUIMICA ORGANICA VOL.2</t>
  </si>
  <si>
    <t xml:space="preserve">DISEÑO DE PROYECTOS SOCIALES APLICACIONES </t>
  </si>
  <si>
    <t>GLORIA PEREZ</t>
  </si>
  <si>
    <t>FAMILIAS MODERNAS. PADRES E HIJOS NUEVAS</t>
  </si>
  <si>
    <t xml:space="preserve">GOLOMBOK </t>
  </si>
  <si>
    <t xml:space="preserve">INFRAESTRUCTURA VERDE. SISTEMA NATURAL DE </t>
  </si>
  <si>
    <t>MUNDI-PRENSA</t>
  </si>
  <si>
    <t xml:space="preserve">CONSTRUIMOS BIOCIVILIZACION </t>
  </si>
  <si>
    <t>SANDRA CAMPOS</t>
  </si>
  <si>
    <t>ICARIA</t>
  </si>
  <si>
    <t xml:space="preserve">SABERES PARA LA SUSTENTABILIDAD </t>
  </si>
  <si>
    <t>MICHEL CAR</t>
  </si>
  <si>
    <t xml:space="preserve">CARA A CARA CON EL PLANETA. UNA NUEVA MIRADA </t>
  </si>
  <si>
    <t>BRUNO LATOUR</t>
  </si>
  <si>
    <t>POR UN MEDIO AMBIENTE SANO. QUE PROMUEVA LOS DERECHOS</t>
  </si>
  <si>
    <t xml:space="preserve">CESAR RODRIGUEZ </t>
  </si>
  <si>
    <t xml:space="preserve">TERRITORIO Y DESARROLLO SOSTENIBLE </t>
  </si>
  <si>
    <t xml:space="preserve">CIRO ALFONSO </t>
  </si>
  <si>
    <t>EDICIONES DE LA</t>
  </si>
  <si>
    <t xml:space="preserve">VISIONES DEL DERECHO SOSTENIBLE </t>
  </si>
  <si>
    <t xml:space="preserve">DERECHOS HUMANOS EN CONTEXTO EN AMERICA LATINA </t>
  </si>
  <si>
    <t>ROSMERLIN E.</t>
  </si>
  <si>
    <t>TIRANT LO BLANC</t>
  </si>
  <si>
    <t xml:space="preserve">APRENDIENDO A MEDIAR </t>
  </si>
  <si>
    <t xml:space="preserve">ANGELA TAPIAS </t>
  </si>
  <si>
    <t xml:space="preserve">LAS MULTIDISCIPLINARIEDAD DE LA MEDIACION Y SUS AMBITOS </t>
  </si>
  <si>
    <t>KARLA SAENZ LOPEZ</t>
  </si>
  <si>
    <t xml:space="preserve">TIRANT LO BLANCH </t>
  </si>
  <si>
    <t>COMUNIDAD TRANSNACIONALIDAD DE TRABAJO SOCIAL</t>
  </si>
  <si>
    <t>JOHANNES K.</t>
  </si>
  <si>
    <t xml:space="preserve">TRABAJANDO CON MENORES VULNERABLES </t>
  </si>
  <si>
    <t xml:space="preserve">AUDREY TAIT </t>
  </si>
  <si>
    <t>RECONFIGURACIONES FAMILIARES EN EL MEXICO DE HOY</t>
  </si>
  <si>
    <t>RANGEL ESQUIVEL</t>
  </si>
  <si>
    <t xml:space="preserve">PARTICIPACION Y ROPTURAS DE LA POLITICA EN MEXICO </t>
  </si>
  <si>
    <t>BAUTISTA MARTINEZ</t>
  </si>
  <si>
    <t>MUJERES ANTE LA CRISIS ECONOMICA GLOBLA EMPODERAMIENTO</t>
  </si>
  <si>
    <t>BERMUDEZ U</t>
  </si>
  <si>
    <t xml:space="preserve">MEXICO EN MOVIMIENTOS. RESISTENCIAS Y  ALTERNATIVAS </t>
  </si>
  <si>
    <t xml:space="preserve">PLEYERS GEOFFREY </t>
  </si>
  <si>
    <t xml:space="preserve">DICCIONARIO DE JUSTICIA </t>
  </si>
  <si>
    <t>CARLOS PEREDA</t>
  </si>
  <si>
    <t xml:space="preserve">UN MUNDO DE VICTIMAS </t>
  </si>
  <si>
    <t>GABRIEL GATTI</t>
  </si>
  <si>
    <t xml:space="preserve">REPENSAR LA CIUDADANIA DERECHOS POLITICOS DE LA </t>
  </si>
  <si>
    <t>CLICERIO COELLO</t>
  </si>
  <si>
    <t>14 TESIS DE ETICA HACIA LA ESENCIA DEL PENSAM..</t>
  </si>
  <si>
    <t>ENRIQUE DUSSI</t>
  </si>
  <si>
    <t xml:space="preserve">MITOMANIAS DE LOS SEXOS LAS IDEAS DEL SIGLO XX </t>
  </si>
  <si>
    <t>ELEONOR FAUR</t>
  </si>
  <si>
    <t xml:space="preserve">VIOLENCIA CONTRA LAS MUJERES. EL AMOR COMO </t>
  </si>
  <si>
    <t xml:space="preserve">LA HUELLA DEL DOLOR ESTRATEGIAS DE PREVENCION </t>
  </si>
  <si>
    <t>JAVIER URRA</t>
  </si>
  <si>
    <t xml:space="preserve">CULTURA Y SOCIEDAD EN MOVIMIENTO </t>
  </si>
  <si>
    <t xml:space="preserve">ARRIAGA ORNELAS </t>
  </si>
  <si>
    <t xml:space="preserve">SALUD, TRABAJO Y GENERO. JOVENES DE CARA AL TRABAJO </t>
  </si>
  <si>
    <t>GONZALEZ GONZALEZ</t>
  </si>
  <si>
    <t xml:space="preserve">VEINTE AÑOS POLITICAS DE GENERO EN EDUCACION </t>
  </si>
  <si>
    <t xml:space="preserve">GONZALEZ JIMENEZ </t>
  </si>
  <si>
    <t xml:space="preserve">INCLUSION DIGITAL PARA LA INCLUSION SOCIAL </t>
  </si>
  <si>
    <t>ANA ISABEL ZERMEÑO</t>
  </si>
  <si>
    <t xml:space="preserve">COLOFON </t>
  </si>
  <si>
    <t xml:space="preserve">DERECHO Y MUJER. AYER Y HOY </t>
  </si>
  <si>
    <t>MARIA PATRICIA A.</t>
  </si>
  <si>
    <t xml:space="preserve">UNIVERSIDAD DE </t>
  </si>
  <si>
    <t xml:space="preserve">MODERNIDAD Y VIOLENCIA </t>
  </si>
  <si>
    <t xml:space="preserve">SOLIS HERNANDEZ </t>
  </si>
  <si>
    <t xml:space="preserve">EFECTOS DE LA MIGRACION EN EL MEDIO RURAL </t>
  </si>
  <si>
    <t>REYES DE LA CRUZ</t>
  </si>
  <si>
    <t xml:space="preserve">MENORES INFRACTORES Y VIOLENCIA JUVENIL </t>
  </si>
  <si>
    <t>FERNANDEZ M.</t>
  </si>
  <si>
    <t xml:space="preserve">JOVENES VIOLENCIAS Y CONTEXTO FRONTERIZO </t>
  </si>
  <si>
    <t>SALVADOR SALAZAR</t>
  </si>
  <si>
    <t xml:space="preserve">ETICA DE LOS SERVICIOS SOCIALES </t>
  </si>
  <si>
    <t xml:space="preserve">BEGOÑA ROMA </t>
  </si>
  <si>
    <t xml:space="preserve">HERDER </t>
  </si>
  <si>
    <t xml:space="preserve">ESTADO, REFORMAS GUBERNAMENTALES Y DESIGUALDAD EN </t>
  </si>
  <si>
    <t xml:space="preserve">IGNACION LLAMAS </t>
  </si>
  <si>
    <t xml:space="preserve">GENERO, UNIVERSIDAD Y SOCIEDAD </t>
  </si>
  <si>
    <t>GUZMAN ACUÑA</t>
  </si>
  <si>
    <t>POBREZA UNA MIRADA DESDE LA DIVERSIDAD DISCIPLINARIA</t>
  </si>
  <si>
    <t xml:space="preserve">SANTIAGO JIMENEZ </t>
  </si>
  <si>
    <t xml:space="preserve">GUIA PARA LA ELABORACION DE UN PROYECTO DE INVESTIGACION </t>
  </si>
  <si>
    <t>TERESA FACAL FONDO</t>
  </si>
  <si>
    <t xml:space="preserve">TRBAJO SOCIAL CONCEPTO METODOLOGIA </t>
  </si>
  <si>
    <t>TRABAJO SOCIAL : TEORIA Y PRACTICA</t>
  </si>
  <si>
    <t>HERNANDEZ</t>
  </si>
  <si>
    <t>INTERCONEXION DE REDES PRIVADAS Y REDES PUBLICAS</t>
  </si>
  <si>
    <t xml:space="preserve">MARIO GUERRA </t>
  </si>
  <si>
    <t xml:space="preserve">EDCIONES DE LA </t>
  </si>
  <si>
    <t>BITCOIN GUIA COMPLETA DE LA MONEDA DEL FUTURO</t>
  </si>
  <si>
    <t>MARQUEZ SOLIS</t>
  </si>
  <si>
    <t>RAMA EDITORIAL</t>
  </si>
  <si>
    <t>CRIPTOGRAFIA SIN SECRETOS CON PHYTHON</t>
  </si>
  <si>
    <t>DAVID ARBOLEDAS</t>
  </si>
  <si>
    <t>ALGEBRA LINEAL PARA CURSOS CON ENFOQUES POR COMPETENCIAS</t>
  </si>
  <si>
    <t>LAY DAVIS</t>
  </si>
  <si>
    <t xml:space="preserve">ECO EDICIONES </t>
  </si>
  <si>
    <t>PROGRAMACION IMPERATIVA CON LENGUAJE C</t>
  </si>
  <si>
    <t xml:space="preserve">METODOS NUMERICOS </t>
  </si>
  <si>
    <t xml:space="preserve">LOSADA H. </t>
  </si>
  <si>
    <t xml:space="preserve">PROBABILIDAD Y ESTADISTICA </t>
  </si>
  <si>
    <t xml:space="preserve">ALGEBRA LIENAL CON METODOS ELEMENTALES </t>
  </si>
  <si>
    <t xml:space="preserve">MERINO </t>
  </si>
  <si>
    <t xml:space="preserve">LABVIEW: ENTORNO GRAFICO DE PROGRAMACION </t>
  </si>
  <si>
    <t>LAJARA</t>
  </si>
  <si>
    <t>ADMINISTRACION Y SEGURIDAD EN REDES DE COMPUTADORAS</t>
  </si>
  <si>
    <t>TERAN</t>
  </si>
  <si>
    <t xml:space="preserve">PROGRAMACION BACKEND: CON XAMPP TECH STACK </t>
  </si>
  <si>
    <t>SANCHEZ</t>
  </si>
  <si>
    <t>INTELIGENCIA ARTIFICIAL. FUNDAM. Y APLI</t>
  </si>
  <si>
    <t xml:space="preserve">E-BOOK MATEMATICAS PARA LA COMPUTACION  </t>
  </si>
  <si>
    <t xml:space="preserve">JIMENEZ </t>
  </si>
  <si>
    <t>FUNDAMENTOS DE PROGRAMACION CON ALEXA</t>
  </si>
  <si>
    <t>REALIDA VIRTUAL Y REALIDAD AUMENTADA</t>
  </si>
  <si>
    <t>ARDUINO. EDICION 2018 PRACTICO</t>
  </si>
  <si>
    <t>JAVA C++ PASO A PASO</t>
  </si>
  <si>
    <t xml:space="preserve">LOGICA DE PROGRAMACION </t>
  </si>
  <si>
    <t>PYTHON APLICACIONES PRACTICAS</t>
  </si>
  <si>
    <t>C++ SOPORTADO CON QT</t>
  </si>
  <si>
    <t>PROGRAMACION ORIENTADA A OBJETOS CON C++</t>
  </si>
  <si>
    <t>LEGO EV3. PROGRAMACION DE ROBOTS</t>
  </si>
  <si>
    <t>REDES CISCO. GUIA DE ESTUDIO PARA LA CERTIFICACION CCNA ROUT</t>
  </si>
  <si>
    <t>AULAS INCLUSIVAS: EXPERIENCIAS PRACTICAS</t>
  </si>
  <si>
    <t>PEREZ</t>
  </si>
  <si>
    <t>CALCULO EN VARIAS VARIABLES. 388 EJERCICIOS DESARROLLADOS</t>
  </si>
  <si>
    <t>EXPERIMENTOS DE FISICA</t>
  </si>
  <si>
    <t xml:space="preserve">PROGRAMACION DE MICROCONTROLADORES PIC EN LENGUAJE </t>
  </si>
  <si>
    <t>C. BARIAIN</t>
  </si>
  <si>
    <t xml:space="preserve">50 EJERCICIOS PRACTICOS DE AUTOMATIZACION </t>
  </si>
  <si>
    <t xml:space="preserve">EL GRAN LIBRO DE ANDROID </t>
  </si>
  <si>
    <t>TOMAS</t>
  </si>
  <si>
    <t>DRONES: MODELADO Y CONTROL DE CUADROTORES</t>
  </si>
  <si>
    <t>MIRANDA</t>
  </si>
  <si>
    <t xml:space="preserve">CIRCUITOS ELECTRONICOS: PRACTICAS DE LABORATORIO </t>
  </si>
  <si>
    <t>OLA</t>
  </si>
  <si>
    <t xml:space="preserve">ELECTRONICA DIGITAL </t>
  </si>
  <si>
    <t>GONZALEZ</t>
  </si>
  <si>
    <t>ARMANDO TELLEZ REYES(DIJURIS)</t>
  </si>
  <si>
    <t xml:space="preserve">ORIENTACIONES CONCEPTUALES Y METODOLOGICAS PARA LA ATENCION EDUCATIVA EN CLAVE DE DISCAPACIDAD </t>
  </si>
  <si>
    <t>ANDRADE SANCHEZ, FERNANDO</t>
  </si>
  <si>
    <t xml:space="preserve">LO QUE SABEMOS LO SABEMOS ENTRE TODOS </t>
  </si>
  <si>
    <t>DE LA ROSA</t>
  </si>
  <si>
    <t xml:space="preserve">FORMACION INICIAL EN LECTURA Y ESCRITURA EN LA UNIVERSIDAD </t>
  </si>
  <si>
    <t>SALAZAR SIERRA</t>
  </si>
  <si>
    <t xml:space="preserve">HACIA LA CONSTRUCCION DE UNA POLITICA PUBLICA SOBRE LA FORMACION DE MAESTROS  </t>
  </si>
  <si>
    <t>DIMANTE RODRIGUEZ</t>
  </si>
  <si>
    <t xml:space="preserve">ANTE UN DESAFIO MAS INCLUYENTE </t>
  </si>
  <si>
    <t xml:space="preserve">SANABRIA </t>
  </si>
  <si>
    <t>UN NUEVO ESCENARIO PEDAGOGICO E INVESTIGACION CON ENFOQUE CONSTRUCTIVISTA</t>
  </si>
  <si>
    <t xml:space="preserve">FUDAMENTOS PARA LA IMPLEMENTACION DE LOS LINEAMIENTOS CURRICULARES </t>
  </si>
  <si>
    <t xml:space="preserve">COMUNICACIÓN LENGUAJES TIC E INTERCULTURALIDAD </t>
  </si>
  <si>
    <t xml:space="preserve">HACIA UNA EDUCACION SUPERIOR INCLUYENTE EN LA UDCA </t>
  </si>
  <si>
    <t>TECNOLOGIAS DE LA INFORMACION Y LA COMUNICACIÓN EN POBLACIONES INDIGENAS</t>
  </si>
  <si>
    <t>REV. COLECCIÓN EXPERIENCIAS 3 EL TRABAJO ENRE PARES Y LA ESCRITURA ACADEMICA</t>
  </si>
  <si>
    <t>TIC EN LA EDUCACION SUPERIOR LAS</t>
  </si>
  <si>
    <t xml:space="preserve">MATLAB FOR ENGINEERING APPLICATIONS </t>
  </si>
  <si>
    <t>POLA</t>
  </si>
  <si>
    <t>DISEÑO DE ALGORITMOS Y SU CODIFICACION EN LENGUAJE C CORONA</t>
  </si>
  <si>
    <t xml:space="preserve">MATEMATICAS PARA LA COMPUTACION </t>
  </si>
  <si>
    <t>GRUPO EDITORIAL NEISA</t>
  </si>
  <si>
    <t>NIÑOS CON ALTAS CAPACIDADES PERFIL</t>
  </si>
  <si>
    <t xml:space="preserve">PROFESIONAL DEL ASESOR TECNICO PEDAGOGICO ORGANIZAR </t>
  </si>
  <si>
    <t>LOS CONTENIDOS PARA AYUDAR A APRENDER</t>
  </si>
  <si>
    <t xml:space="preserve">LENGUAJE DE SEÑAS </t>
  </si>
  <si>
    <t>ESTADISTICA APLICADA</t>
  </si>
  <si>
    <t>CESAR PEREZ</t>
  </si>
  <si>
    <t>COMO DIRIGIR TRABAJOS DE GRADO, TESIS DE MAESTRIA Y DOCTORADO</t>
  </si>
  <si>
    <t xml:space="preserve">GOMEZ MIGUEL </t>
  </si>
  <si>
    <t xml:space="preserve">LA RECOLECCION DE INFORMACION EN LAS CIENCIAS SOCIALES </t>
  </si>
  <si>
    <t>PABLO PARAMO</t>
  </si>
  <si>
    <t>LEMOINE EDITORES</t>
  </si>
  <si>
    <t xml:space="preserve">METODOLOGIA DE LA INVESTIGACION PROPUESTA ANTEPROYECTO </t>
  </si>
  <si>
    <t>LERMA HECTOR</t>
  </si>
  <si>
    <t xml:space="preserve">METODOLOGIA DE LA INVESTIGACION SOCIAL </t>
  </si>
  <si>
    <t xml:space="preserve">VICTOR MANUEL </t>
  </si>
  <si>
    <t xml:space="preserve">RESPONSABILIDAD ETICA Y SOSTENIBILIDAD  EMPRESARIAL </t>
  </si>
  <si>
    <t>RAUFFLET, DERBEZ</t>
  </si>
  <si>
    <t xml:space="preserve">DYANE VERSION 4: DISEÑO Y ANALISIS DE ENCUESTAS EN INVISTIGACION SOCIAL Y DE MERCADOS </t>
  </si>
  <si>
    <t xml:space="preserve">MIGUEL SANTESMASES MESTRE </t>
  </si>
  <si>
    <t>GESTION DE PERSONAS</t>
  </si>
  <si>
    <t>PORRET</t>
  </si>
  <si>
    <t>NICTH FUR IMMER ¡NO PARA SIEMPRE!</t>
  </si>
  <si>
    <t>TRABAJO CONSUMISMO Y NUEVOS POBRES</t>
  </si>
  <si>
    <t xml:space="preserve">INTRODUCCION A UNA POLITICA DEL HOMBRE </t>
  </si>
  <si>
    <t>SER Y EL OTRO EN LA ETICA CONTEMPORANEA, EL</t>
  </si>
  <si>
    <t>LEVITICO COMO LITERATURA, EL</t>
  </si>
  <si>
    <t>DIFERENTES DESIGUALES Y DESCONECTADOS</t>
  </si>
  <si>
    <t xml:space="preserve">DILEMAS DE LA CULTURA </t>
  </si>
  <si>
    <t xml:space="preserve">INVESTIGACIONES EN ANTROPOLOGIA POLITICA </t>
  </si>
  <si>
    <t xml:space="preserve">LA CONSTRUCCION SOCIAL DE LA REALIDAD </t>
  </si>
  <si>
    <t>AMORRORTU EDITORES</t>
  </si>
  <si>
    <t xml:space="preserve">ESTUDIOS SOBRE TEORIA SOCIAL. ESCRITOS </t>
  </si>
  <si>
    <t xml:space="preserve">SCHUTZ </t>
  </si>
  <si>
    <t xml:space="preserve">MAX WEBER </t>
  </si>
  <si>
    <t>BENDIX</t>
  </si>
  <si>
    <t>GENERO Y DESARROLLO: CUESTIONES CLAVE DESDE UNA PERSPECTIVA FEMINISTA</t>
  </si>
  <si>
    <t>CABALLO</t>
  </si>
  <si>
    <t>CATARATA</t>
  </si>
  <si>
    <t xml:space="preserve">CRITICA DE LA ANTROPOLOGIA PERSPECTIVA </t>
  </si>
  <si>
    <t xml:space="preserve">REYNOSO </t>
  </si>
  <si>
    <t>EDITORIAL SB</t>
  </si>
  <si>
    <t>ENTRE EL CAMPO Y EL GABINETE. NACIONAL</t>
  </si>
  <si>
    <t>LAS MUJERES Y LAS POLITICAS DEL LUGAR</t>
  </si>
  <si>
    <t>REPRESENTACIONES SOCIALES Y CONTEXTOS</t>
  </si>
  <si>
    <t xml:space="preserve">CRISIS DEL AGUA: EN MONTERREY, </t>
  </si>
  <si>
    <t xml:space="preserve">DE LA PRODUCCION DE MAIZ AL CONSUMO </t>
  </si>
  <si>
    <t>LA CIUDAD EN EL CAMPO</t>
  </si>
  <si>
    <t>ETICA Y FEMINISMO</t>
  </si>
  <si>
    <t xml:space="preserve">EL CUERPO FEMENINO  Y SUS NARRATIVAS </t>
  </si>
  <si>
    <t xml:space="preserve">EL CASO DE LA GLOBALIZACION </t>
  </si>
  <si>
    <t>CONCEPTOS CLAVE EN LOS ESTUDIOS DE GENE</t>
  </si>
  <si>
    <t>CONFLICTIVIDADES Y MOVILIZACION</t>
  </si>
  <si>
    <t xml:space="preserve">DE LO LOCAL A LO GLOBAL. LOS DESAFIOS DE </t>
  </si>
  <si>
    <t>DE LO ATLANTICO AL PACIFICO. HACIA UN NUEVO</t>
  </si>
  <si>
    <t>MAPAS DEL CIELO Y LA TIERRA. ESPACIO Y T</t>
  </si>
  <si>
    <t>ESPISTEMOLOGIA DE LAS IDENTIDADES.</t>
  </si>
  <si>
    <t>LA CIENCIA Y SUS SUJETOS</t>
  </si>
  <si>
    <t xml:space="preserve">DECIDIR POR OTROS. ETICA DE LA TOMA DE </t>
  </si>
  <si>
    <t xml:space="preserve">FLACSO </t>
  </si>
  <si>
    <t xml:space="preserve">POLITICAS SOCIALES Y GENERO  T.II LOS PROBLEMAS SOCIALES Y METODOLOGIA </t>
  </si>
  <si>
    <t xml:space="preserve">POLITICAS SOCIALES  Y GENERO  T.I  LA INSTITUCIONALIZACION </t>
  </si>
  <si>
    <t xml:space="preserve">DEL MODO DE INVESTIGACION AL MODO DE EXPOSICION </t>
  </si>
  <si>
    <t xml:space="preserve">DISEÑOS DE INVESTIGACION </t>
  </si>
  <si>
    <t>EL HELICOIDE DE LA INVESTIGACION METODOLOGIA EN TESIS DE CIENCIAS SOCIALES</t>
  </si>
  <si>
    <t xml:space="preserve">LAS NUEVAS ECONOMIAS. DE LA ECONOMIA EVOLUCIONISTA A LA ECONOMIA COGNITIVA MAS ALLA DE LAS FALLAS DE LA TEORIA NEOCLASICA </t>
  </si>
  <si>
    <t>OBSERVAR ESCUCHAR Y COMPRENDER SOBRE LA TRADICION CUALITATIVA EN LA INVESTIGACION SOCIAL</t>
  </si>
  <si>
    <t>LA INSERCCION DE AMERICA LATINA</t>
  </si>
  <si>
    <t xml:space="preserve">PARADOJAS DE LA GLOBALIZACION  Y EL DESARROLLO </t>
  </si>
  <si>
    <t xml:space="preserve">PENSAR Y MIRAR LA PROTESTA </t>
  </si>
  <si>
    <t>GEOPOLITICA DEL DESARROLLO LOCAL</t>
  </si>
  <si>
    <t>ESTADO Y CIUDADANIAS DEL AGUA</t>
  </si>
  <si>
    <t>RAICES METODOLOGICAS DE LA TEORIA DE LA EVOLUCION DE CHARLES DARWIN</t>
  </si>
  <si>
    <t>OBSERVACIONES FILOSOFICAS ENTORNO A LA TRANSDISCIPLINARIEDAD</t>
  </si>
  <si>
    <t>MASCULINIDAD COMO PRODUCCION DISCURSIVA Y LA FEMINIDAD COMO SILENCIO EN EL LIBRO Y LOS AÑOS FALSOS DE JOSEFINA VICENS</t>
  </si>
  <si>
    <t xml:space="preserve">CULTURA LIQUIDA Y DINERO </t>
  </si>
  <si>
    <t>GUIDDENS Y LUHMANN: OPUESTOS O COMPLEMENTOS</t>
  </si>
  <si>
    <t xml:space="preserve">SE HACE TERRUÑO AL ANDAR, LAS LUCHAS EN DEFENSA DEL TERRITORIO </t>
  </si>
  <si>
    <t>SIMBOLISMOS DEL DINERO ANTROPOLOGOA Y ECONOMIA: UNA ENCRUCIJADA</t>
  </si>
  <si>
    <t>EXPLORANDO TERRITORIOS: UNA VISION DESDE LAS CIENCIAS SOCIALES</t>
  </si>
  <si>
    <t>NACION Y ESTUDIOS CULTURALES</t>
  </si>
  <si>
    <t xml:space="preserve">DISCIPLINAR LA INVETIGACION </t>
  </si>
  <si>
    <t>VIVIR PARA EL SURCO</t>
  </si>
  <si>
    <t xml:space="preserve">ESPISTEMOLOGIA HISTORICA E HISTORIOGRAFIA </t>
  </si>
  <si>
    <t xml:space="preserve">MUJERES FEMINISMO Y ARTE POPULAR </t>
  </si>
  <si>
    <t>URGENCIAS DE VIVIR LA, TEORIA FEMINISTA DE LAS EMOCIONES</t>
  </si>
  <si>
    <t>INTRODUCCION A LA ECONOMIA Y SU METODO: EJERCICIOS Y PROBLEMAS RESUELTOS</t>
  </si>
  <si>
    <t>GOBERNANZA DE LAS INTEGRACIONES REGIONALES</t>
  </si>
  <si>
    <t xml:space="preserve">LOS FALSOS CAMINOS AL DESARROLLO </t>
  </si>
  <si>
    <t xml:space="preserve">EL DERECHO Y LA GLOBALIZACION DESDE ABAJO </t>
  </si>
  <si>
    <t xml:space="preserve">RECOMPOSICIONES TERRITORIALES EN EL ITSMO DE </t>
  </si>
  <si>
    <t>PARLEM EN SUS PROPIAS PALABRAS LAS ENTREVISTAS AL DR</t>
  </si>
  <si>
    <t xml:space="preserve">CAPITALISMO AUTORITARIO Y CAMPESINADO. UN ESTUDIO </t>
  </si>
  <si>
    <t>EL INDIO Y EL MUNDO DE LOS BLANCOS. UNA INTERPRETACION</t>
  </si>
  <si>
    <t>CREER Y PRACTICAR EN MEXICO. COMPARACION DE TRES</t>
  </si>
  <si>
    <t>TRABAJADORAS EN LA SOMBRA. DIMENSIONES DEL SERVICIO</t>
  </si>
  <si>
    <t>EL JEFE POLITICO. UN DOMINIO DEGOCIADO EN EL MUNDO RURAL</t>
  </si>
  <si>
    <t xml:space="preserve">LINEAS, LIMITES Y COLINDANCIAS. MIRADA A LAS FRONTERAS </t>
  </si>
  <si>
    <t xml:space="preserve">BAJO LA SOMBRA DEL GUAMUCHIL: HISTORIAS DE LA VIDA DE MUJERES </t>
  </si>
  <si>
    <t>VIDA Y OBRA DE ANGEL PALERM VICH (1917-1980)</t>
  </si>
  <si>
    <t>MISMOS PASOS Y NUEVOS CAMINOS. TRANSNACIONALIZACION</t>
  </si>
  <si>
    <t>TEORIA DEL CAMBIO CULTURAL</t>
  </si>
  <si>
    <t>EL MATRIMONIO PRIMITIVO</t>
  </si>
  <si>
    <t>POBREZA Y VULNERABILIDAD: DEBATES Y ESTUDIOS</t>
  </si>
  <si>
    <t>GENERO EN LATINOAMERICA</t>
  </si>
  <si>
    <t>MUJERES : GENERO E INDENTIDAD EN EL ITSMO DE TEHUANTEPEC</t>
  </si>
  <si>
    <t>MEZCALA: LA MEMORIA Y EL FUTURO. LA DEFENSA DE LA ISLA EN</t>
  </si>
  <si>
    <t>DIELMAS DEBATES Y PERSPECTIVAS CIENCIAS SOCIALES Y</t>
  </si>
  <si>
    <t xml:space="preserve">JALISCO HOY: MIRADAS ANTROPOLOGICAS </t>
  </si>
  <si>
    <t>FILOSOFIA Y ANTROPOLOGIA: INTERCONEXIONES</t>
  </si>
  <si>
    <t xml:space="preserve">EL ENCANTO DISCRETO DE LA MODERNIDAD: LOS MAZATECOS </t>
  </si>
  <si>
    <t>AGUA Y TIERRA EN SAN GABRIEL CHILAC, PUEBLA Y EN SAN JUAN</t>
  </si>
  <si>
    <t xml:space="preserve">MEGAPROYECTOS CAPITAL Y RESISTENCIAS UNA MIRADA DESDE </t>
  </si>
  <si>
    <t>YO TRABAJO EN CASA. TRABAJO DEL HOGAR DE PLANTA GENERO</t>
  </si>
  <si>
    <t xml:space="preserve">CONCEPTOS CLAVE EN LOS ESTUDIO </t>
  </si>
  <si>
    <t xml:space="preserve">CONFLICTOS Y CONFLICTIVIDADES </t>
  </si>
  <si>
    <t xml:space="preserve">DE LO LOCAL A LO GLOBAL  </t>
  </si>
  <si>
    <t>DEL ATLANTICO AL PACIFICO</t>
  </si>
  <si>
    <t xml:space="preserve">MAPAS DEL CIELO Y LA TIERRA    </t>
  </si>
  <si>
    <t xml:space="preserve">EPISTEMOLOGIA DE LAS INDENTIDADES </t>
  </si>
  <si>
    <t xml:space="preserve">DECIDIR POR OTROS. ETICA DE LA TOMA </t>
  </si>
  <si>
    <t xml:space="preserve">ENTRE EL CAMPO Y EL GABINETE </t>
  </si>
  <si>
    <t>DE LA PRDUCCION DE MAIZ</t>
  </si>
  <si>
    <t>LA CIUDAD EL CAMPO</t>
  </si>
  <si>
    <t xml:space="preserve">EL OCASO DE LA GLOBALIZACION </t>
  </si>
  <si>
    <t>INSTITUTO DE INVESTIGACIONES DR. JOSE MARIA LUIS MORA</t>
  </si>
  <si>
    <t>OBJETIVOS DE DESARROLLO DEL MILENIO Y SEGURIDAD ALIMENTARIA</t>
  </si>
  <si>
    <t>FONDOS Y REDES GLOBALES: REDUCIENDO LA BRECHA ENRE POLITICA</t>
  </si>
  <si>
    <t>MEGAPROYECTOS , DESPLAZAMIENTO FORZADO Y REASENTAMIENTO</t>
  </si>
  <si>
    <t>ONTOLOGIA DEL PAISAJE CHATINO</t>
  </si>
  <si>
    <t xml:space="preserve">INTEGRACION Y DESINTEGRACION DEL ESPACIO ECONOMICO MEXICANO </t>
  </si>
  <si>
    <t xml:space="preserve">NUEVOS CAMPOS DE INVESTIGACION EN GEOGRAFIA </t>
  </si>
  <si>
    <t xml:space="preserve">PRIMAVERA MEXICANA EL #YO SOY 132 Y LOS </t>
  </si>
  <si>
    <t xml:space="preserve">LA REDEFINICION DE LO POSIBLE. MILITANCIA POLITICA Y MOVILIZACION </t>
  </si>
  <si>
    <t xml:space="preserve">GOBERNANZA: PROPUESTAS, LIMITES Y PERSPECTIVAS </t>
  </si>
  <si>
    <t xml:space="preserve">LA IMPLEMENTACION DE LA AGENDA 21 EN MEXICO </t>
  </si>
  <si>
    <t>PROBLEMAS DEL DESARROLLO ECONOMICO EN EL OCCIDENTE DE MEXICO</t>
  </si>
  <si>
    <t>MEGAPROYECTOS Y LOS DILEMAS DEL DESARROLLO</t>
  </si>
  <si>
    <t xml:space="preserve">RECOMPAS, RECORTRAS, REVUELTOS Y REARMADOS. POSQUERRA Y </t>
  </si>
  <si>
    <t xml:space="preserve">DESAFIOS URBANOS Y METROPOLITANO EN MEXICO Y EL MUNDO </t>
  </si>
  <si>
    <t>EMPRESARIOS LOMBARDOS EN MICHOACAN. LA FAMILIA CUSI ENRE EL</t>
  </si>
  <si>
    <t>CONCEPTOS DE SALUD PUBLICA Y ESTRATEGIAS PREVENTIVAS + STUDENT CO</t>
  </si>
  <si>
    <t>MARTINEZ GONZALEZ, M.</t>
  </si>
  <si>
    <t>METODOLOGIA DE LA INVESTIGACION EPIDEMIOLOGICA</t>
  </si>
  <si>
    <t>LONDONO</t>
  </si>
  <si>
    <t>DIAGNOSTICO Y TRATAMIENTO EN MEDICINA LABORAL Y AMBIENTAL</t>
  </si>
  <si>
    <t>LADOU</t>
  </si>
  <si>
    <t>PROCESO DE LA INVESTIGACION CUALITATIVA</t>
  </si>
  <si>
    <t>BAUTISTA PATRICIA</t>
  </si>
  <si>
    <t>BOETICA MEDICA</t>
  </si>
  <si>
    <t>RIVERO S.</t>
  </si>
  <si>
    <t xml:space="preserve">BIOESTADISTICA </t>
  </si>
  <si>
    <t xml:space="preserve">DANIEL </t>
  </si>
  <si>
    <t>4A ED.</t>
  </si>
  <si>
    <t>UNIVERSIDAD IBEROAMERICANA</t>
  </si>
  <si>
    <t>SALUD AMBIENTAL</t>
  </si>
  <si>
    <t>CUELLAR</t>
  </si>
  <si>
    <t>MARCO NORMATIVO PP/ENFERMER</t>
  </si>
  <si>
    <t>CARRILLO, MERCADO, RAMOS</t>
  </si>
  <si>
    <t>GERENCIA Y ADMINISTRACION ATENCION MEDICA</t>
  </si>
  <si>
    <t xml:space="preserve">FAJARDO </t>
  </si>
  <si>
    <t xml:space="preserve">SALUD PUBLICA. PERSPECTIVAS </t>
  </si>
  <si>
    <t>MALAGONSALUD</t>
  </si>
  <si>
    <t xml:space="preserve">BIOETICA CLINICA </t>
  </si>
  <si>
    <t>MAGNANTE</t>
  </si>
  <si>
    <t>INVESTIGACION EN SISTEMAS SER. SALUD</t>
  </si>
  <si>
    <t>LEMUS ARAGUES</t>
  </si>
  <si>
    <t>SALUD PUBLICA Y ATENCION PRIMARIA DE LA SALUD</t>
  </si>
  <si>
    <t xml:space="preserve">LEMUS  </t>
  </si>
  <si>
    <t xml:space="preserve">EPIDEMIOLOGIA Y SALUD COMNUNITARIA </t>
  </si>
  <si>
    <t>LEMUS ARGUES</t>
  </si>
  <si>
    <t xml:space="preserve">EPIDEMIOLOGIA Y ESTADISTICA EN SALUD PUBLICA </t>
  </si>
  <si>
    <t>MORENO LAURA</t>
  </si>
  <si>
    <t xml:space="preserve">EPIDEMIOLOGIA CLINICA </t>
  </si>
  <si>
    <t xml:space="preserve">LA SALUD PUBLICA Y EL TRABAJO EN COMUNIDAD </t>
  </si>
  <si>
    <t>GONZALEZ GUZMAN</t>
  </si>
  <si>
    <t>EDUCACION PARA LA SALUD</t>
  </si>
  <si>
    <t>ALVAREZ</t>
  </si>
  <si>
    <t xml:space="preserve">MEDICINA PREVENTIVA Y SALUD PUBLICA </t>
  </si>
  <si>
    <t>PIEDROLA</t>
  </si>
  <si>
    <t>DETERMINACION SOCIAL O DETERMINANTES SOCIALES DE LA SALUD</t>
  </si>
  <si>
    <t>POR EL DERECHO UNIVERSAL  A  LA SALUD</t>
  </si>
  <si>
    <t>LA PERSONA EN EL CENTRO DEL DESARROLLO ORGANZACIONAL</t>
  </si>
  <si>
    <t>AGUELO ARGUIS ANTONIO</t>
  </si>
  <si>
    <t>PSICOLOGIA DE LA CALIDAD DE VIDA LABORAL TRABAJO, TRABAJADOR Y CONSECUENCIAS DEL TRABAJO SOBE EL TRABAJADOR</t>
  </si>
  <si>
    <t>DURO MARTIN ANTONIO</t>
  </si>
  <si>
    <t xml:space="preserve">PSICOLOGIA SOCIAL DE PROBLEMAS SOCIALES </t>
  </si>
  <si>
    <t xml:space="preserve">RESPONSABILIDAD SOCIAL DE LAS ORGANIZACIONES </t>
  </si>
  <si>
    <t>R EN PROFUNDIDAD: PROGRAMACION GRAFICOS Y ESTADISTICAS</t>
  </si>
  <si>
    <t>MARQUES</t>
  </si>
  <si>
    <t xml:space="preserve">COMO ESTUDIAR CON ÉXITO </t>
  </si>
  <si>
    <t>OLCESE</t>
  </si>
  <si>
    <t xml:space="preserve">INTELIGENCIAS MULTIPLES Y EST. DE APRENDIZAJE </t>
  </si>
  <si>
    <t xml:space="preserve">EL DOCENTE DE EDUCACION VIRTUAL. GUIA BASICA </t>
  </si>
  <si>
    <t>ALONSO</t>
  </si>
  <si>
    <t xml:space="preserve">EVALUACION FORMATIVA Y COMP. EN EDUC. SUPERIOR </t>
  </si>
  <si>
    <t xml:space="preserve">DIDACTICA UNIVERSITARIA EN ENTORNOS VIRTUALES </t>
  </si>
  <si>
    <t>BAUTISTA</t>
  </si>
  <si>
    <t>E-EVALUACION ORIENTAL AL E-APRENDIZAJE ESTRAT</t>
  </si>
  <si>
    <t xml:space="preserve">LA EFICACIA DE LA CREATIVIDAD: CREACTIVATE </t>
  </si>
  <si>
    <t>CHAVARRIA</t>
  </si>
  <si>
    <t xml:space="preserve">SMART UNIVERSITY HACIA UNA UNIV. MAS ABIERTA </t>
  </si>
  <si>
    <t>MACIA</t>
  </si>
  <si>
    <t xml:space="preserve">HABILIDADES INTELECTUALES </t>
  </si>
  <si>
    <t xml:space="preserve">SANCHEZ </t>
  </si>
  <si>
    <t xml:space="preserve">MAPAS CONCEPTUALES: GESTION DEL CONOCIMIENTO </t>
  </si>
  <si>
    <t xml:space="preserve">LECTURA RAPIDO Y EFECTIVA </t>
  </si>
  <si>
    <t>RHO</t>
  </si>
  <si>
    <t xml:space="preserve">APRENDIZAJES SIN LIMITES: CONSTRUCTUVISMO </t>
  </si>
  <si>
    <t>CALERO</t>
  </si>
  <si>
    <t xml:space="preserve">TRILLAS </t>
  </si>
  <si>
    <t xml:space="preserve">METODOS DE INVESTIGACION </t>
  </si>
  <si>
    <t xml:space="preserve">DIAZ </t>
  </si>
  <si>
    <t>EVAL. DEL APRENDIZAJE</t>
  </si>
  <si>
    <t>DOUG</t>
  </si>
  <si>
    <t xml:space="preserve">APRENDIZ. COOPERATIVO </t>
  </si>
  <si>
    <t>BILBAO R.</t>
  </si>
  <si>
    <t xml:space="preserve">TUTORIAS COMPETENCIAS </t>
  </si>
  <si>
    <t>MONCADA</t>
  </si>
  <si>
    <t>PEDAG. COMPETENCIAS</t>
  </si>
  <si>
    <t>ACOSTA</t>
  </si>
  <si>
    <t xml:space="preserve">PEDAG. CONSTRUCTIVISTA </t>
  </si>
  <si>
    <t xml:space="preserve">EL GUION </t>
  </si>
  <si>
    <t>GLEZ. ALO</t>
  </si>
  <si>
    <t xml:space="preserve">MET.INVESTIGACION </t>
  </si>
  <si>
    <t>ADMON. PROYECTOS</t>
  </si>
  <si>
    <t xml:space="preserve">MEJORAR PRESENTACIONES </t>
  </si>
  <si>
    <t>TESIS</t>
  </si>
  <si>
    <t>DATOS VISUALES EN INVESTIGACION CUALITATIVA</t>
  </si>
  <si>
    <t>MORATA NACIONAL</t>
  </si>
  <si>
    <t>MODELOS DIDACTICOS PARA SITUACIONES Y CO.</t>
  </si>
  <si>
    <t xml:space="preserve">COMPETENCIAS DOCENTES DEL PROFESORADO </t>
  </si>
  <si>
    <t xml:space="preserve">ESCUELA Y CULTURA DIGITAL </t>
  </si>
  <si>
    <t>GRAO</t>
  </si>
  <si>
    <t xml:space="preserve">INTERNET Y COMPETENCIAS BASICAS </t>
  </si>
  <si>
    <t>NUEVAS IDENTIDADES DE APRENDIZAJE EN LA</t>
  </si>
  <si>
    <t>FAMILIAS ENREDADAS LOS RIESGOS EN INTERNET</t>
  </si>
  <si>
    <t>DISPOSITIVOS DIGITALES MOVILES EN EDUCAC.</t>
  </si>
  <si>
    <t xml:space="preserve">BIG DATA EN EDUCACION EL FUTURO DIGITAL DEL APRENDIZAJE </t>
  </si>
  <si>
    <t>ANALISIS DE LA CONVERSACION DEL DISCURSO</t>
  </si>
  <si>
    <t xml:space="preserve">COMPETENCIAS COGNITIVAS EN EDUCACION </t>
  </si>
  <si>
    <t>EL LIBRO EN LA ERA DIGITAL. PAPEL, PANTALLAS Y OTR.</t>
  </si>
  <si>
    <t>LA EDICION DE LIBROS EN TIEMPOS DE CAMBIO</t>
  </si>
  <si>
    <t>LA GENERACION APP</t>
  </si>
  <si>
    <t xml:space="preserve">UN MUNDO VIGILADO </t>
  </si>
  <si>
    <t xml:space="preserve">HISTORIA DE LA SOCIEDAD DE LA INFORMACION </t>
  </si>
  <si>
    <t>DE LA EDUCACION A DISTANCIA A LA EDUCACION VIRTUAL</t>
  </si>
  <si>
    <t>MANUAL DE PUBLICACIONES DE LA APA</t>
  </si>
  <si>
    <t xml:space="preserve">PONTE LAS PILAS </t>
  </si>
  <si>
    <t>COMO SE HACE UNA TESIS</t>
  </si>
  <si>
    <t>ESTRATEGIAS DE INVESTIGACION CUALITATIVA</t>
  </si>
  <si>
    <t>MEMORIA Y CONOCIMIENTO</t>
  </si>
  <si>
    <t xml:space="preserve">MANUAL DE INVESTIGACION CUALITATIVA VOL. 5 EL ARTE Y LA </t>
  </si>
  <si>
    <t xml:space="preserve">MANUAL DE INVESTIGACION CUALITATIVA VOL. 4 EL ARTE Y LA </t>
  </si>
  <si>
    <t>MANUAL DE INVESTIGACION CUALITATIVA VOL. 2 PARADIGMAS Y</t>
  </si>
  <si>
    <t>MANUAL DE INVESTIGACION CUALITATIVA VOL.1 EL CAMPO</t>
  </si>
  <si>
    <t>COBI</t>
  </si>
  <si>
    <t xml:space="preserve">MANUAL DE EDUCACION PARA EL DESARROLLO </t>
  </si>
  <si>
    <t xml:space="preserve">ORTEGA AGUAZA </t>
  </si>
  <si>
    <t>U JAEN</t>
  </si>
  <si>
    <t>VI BUENAS PRACTICAS DE INNOVACION. DOCENTE EN EL EEES</t>
  </si>
  <si>
    <t>WONIAK MINIKA</t>
  </si>
  <si>
    <t>UNIV. SAN JORGE</t>
  </si>
  <si>
    <t>APORTACIONES DE LAS TECNOLOGIAS COMO EJE EN EL NUEVO PARADIGMA EDUCATI</t>
  </si>
  <si>
    <t>ALLUEVA PINILLA ANA</t>
  </si>
  <si>
    <t>ZARAGOZA</t>
  </si>
  <si>
    <t xml:space="preserve">COBI </t>
  </si>
  <si>
    <t>APRENDER EN RED</t>
  </si>
  <si>
    <t>SUAREZ</t>
  </si>
  <si>
    <t>UOC</t>
  </si>
  <si>
    <t xml:space="preserve">EDUCACION CIENCIA Y CULTURA </t>
  </si>
  <si>
    <t>HINOJOSA</t>
  </si>
  <si>
    <t>COMUNICACIÓN SOCIAL</t>
  </si>
  <si>
    <t xml:space="preserve">POR QUE VA GANANDO LA EDUCACION A DISTANCIA </t>
  </si>
  <si>
    <t>UNED</t>
  </si>
  <si>
    <t>ACCION SOCIAL Y EDUCATIVA EN CONTEXTOS ESCOLARES</t>
  </si>
  <si>
    <t>EVA BRETONES PEREGRINA</t>
  </si>
  <si>
    <t xml:space="preserve">PATRONES DE MOVILIZACION COGNITIVA </t>
  </si>
  <si>
    <t>MORA ROCHE JOAQUIN</t>
  </si>
  <si>
    <t>EDITORIAL UNIVERSIDAD DE</t>
  </si>
  <si>
    <t xml:space="preserve">FUENTES DE INFORMACION: GUIA BASICA Y NUEVA CLASIFICACION </t>
  </si>
  <si>
    <t>LOPEZ CARREÑO ROSANA</t>
  </si>
  <si>
    <t xml:space="preserve">APRENDER EN LAS ORGANIZACIONES DE LA ERA DIGITAL </t>
  </si>
  <si>
    <t>MARTINEZ MARIN JESUS</t>
  </si>
  <si>
    <t xml:space="preserve">ANALISIS DE DATOS DE REDES SOCIALES </t>
  </si>
  <si>
    <t xml:space="preserve">PEREZ SOLA  CRISTINA </t>
  </si>
  <si>
    <t>TEMAS DE PEDAGOGIA SOCIAL EDUCACION  SOCIAL</t>
  </si>
  <si>
    <t>SORIANO DIAZ</t>
  </si>
  <si>
    <t xml:space="preserve">U GRANADA </t>
  </si>
  <si>
    <t xml:space="preserve">CINE COMO RECURSO DIDACTICO EN LA ESEÑANZA VIRTUALIZADA </t>
  </si>
  <si>
    <t>UAN ESCRIBANO GUTIERREZ BEATRIZ TRIGO</t>
  </si>
  <si>
    <t xml:space="preserve">ENTORNOS DIGITALES </t>
  </si>
  <si>
    <t xml:space="preserve">BEATRIZ TRIGO </t>
  </si>
  <si>
    <t xml:space="preserve">NUEVOS ESCENARIOS DE LA CULTURA EN LA ERA DIGITAL LOS </t>
  </si>
  <si>
    <t>BUSQUET DURAN JORDI</t>
  </si>
  <si>
    <t xml:space="preserve">HACIA UNA RAZON AMPLIADA: FUNDAMENTOS DE INVESTIGACION </t>
  </si>
  <si>
    <t xml:space="preserve">LOZANO DIAZ VICENTE </t>
  </si>
  <si>
    <t>UNIV. FRANCISCO DE VICTORIA</t>
  </si>
  <si>
    <t>EN BUSCA DE LA UNIDAD DEL SABER</t>
  </si>
  <si>
    <t>LACALLE</t>
  </si>
  <si>
    <t>NUEVAS PERSPECTIVAS EN LA FORMACION DE PROFESORES</t>
  </si>
  <si>
    <t>MEDINA RIVILLA ANTONIO</t>
  </si>
  <si>
    <t>UNIVERSIDAD NACIONAL DE</t>
  </si>
  <si>
    <t>COMO CREAR UN PORTAFOLIO Y ADENTRARSE EN EL MUNDO PROFESIONAL</t>
  </si>
  <si>
    <t>TAYLOR</t>
  </si>
  <si>
    <t>TIPOGRAFIA EN PANTALLA</t>
  </si>
  <si>
    <t>LUPTON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</si>
</sst>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i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22222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219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0" xfId="0" applyFont="1" applyFill="1"/>
    <xf numFmtId="0" fontId="0" fillId="5" borderId="0" xfId="0" applyFill="1"/>
    <xf numFmtId="0" fontId="0" fillId="5" borderId="0" xfId="0" applyFill="1" applyBorder="1" applyAlignment="1">
      <alignment horizontal="center"/>
    </xf>
    <xf numFmtId="0" fontId="7" fillId="6" borderId="1" xfId="0" applyFont="1" applyFill="1" applyBorder="1"/>
    <xf numFmtId="44" fontId="7" fillId="6" borderId="1" xfId="0" applyNumberFormat="1" applyFont="1" applyFill="1" applyBorder="1"/>
    <xf numFmtId="0" fontId="6" fillId="5" borderId="0" xfId="0" applyFont="1" applyFill="1"/>
    <xf numFmtId="0" fontId="0" fillId="7" borderId="0" xfId="0" applyFill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0" fontId="0" fillId="0" borderId="2" xfId="0" applyFill="1" applyBorder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7" borderId="0" xfId="0" applyFill="1" applyBorder="1"/>
    <xf numFmtId="0" fontId="0" fillId="7" borderId="0" xfId="0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0" fontId="0" fillId="0" borderId="0" xfId="0" applyFill="1" applyBorder="1"/>
    <xf numFmtId="0" fontId="0" fillId="8" borderId="0" xfId="0" applyFill="1"/>
    <xf numFmtId="0" fontId="0" fillId="8" borderId="0" xfId="0" applyFill="1" applyBorder="1" applyAlignment="1">
      <alignment horizontal="center"/>
    </xf>
    <xf numFmtId="164" fontId="7" fillId="6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6" fillId="8" borderId="0" xfId="0" applyFont="1" applyFill="1"/>
    <xf numFmtId="44" fontId="4" fillId="3" borderId="1" xfId="1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44" fontId="4" fillId="3" borderId="3" xfId="1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0" fillId="0" borderId="3" xfId="0" applyBorder="1" applyAlignme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0" fontId="0" fillId="7" borderId="0" xfId="0" applyFill="1" applyBorder="1" applyAlignment="1"/>
    <xf numFmtId="0" fontId="0" fillId="7" borderId="0" xfId="0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/>
    <xf numFmtId="44" fontId="0" fillId="0" borderId="1" xfId="1" applyFont="1" applyBorder="1"/>
    <xf numFmtId="44" fontId="0" fillId="0" borderId="0" xfId="1" applyFont="1"/>
    <xf numFmtId="44" fontId="2" fillId="0" borderId="1" xfId="1" applyFont="1" applyBorder="1"/>
    <xf numFmtId="0" fontId="2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4" fontId="11" fillId="9" borderId="1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0" fillId="3" borderId="3" xfId="1" applyFont="1" applyFill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Alignment="1"/>
    <xf numFmtId="0" fontId="12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/>
    <xf numFmtId="0" fontId="17" fillId="0" borderId="1" xfId="0" applyFont="1" applyBorder="1" applyAlignment="1">
      <alignment vertical="center"/>
    </xf>
    <xf numFmtId="0" fontId="12" fillId="0" borderId="1" xfId="0" applyFont="1" applyBorder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justify" vertical="center"/>
    </xf>
    <xf numFmtId="0" fontId="17" fillId="0" borderId="1" xfId="0" applyFont="1" applyBorder="1" applyAlignment="1"/>
    <xf numFmtId="0" fontId="0" fillId="0" borderId="1" xfId="0" applyFont="1" applyFill="1" applyBorder="1" applyAlignment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7" borderId="0" xfId="0" applyFont="1" applyFill="1" applyAlignment="1"/>
    <xf numFmtId="0" fontId="2" fillId="0" borderId="2" xfId="0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44" fontId="0" fillId="0" borderId="0" xfId="0" applyNumberFormat="1"/>
    <xf numFmtId="44" fontId="2" fillId="0" borderId="0" xfId="1" applyFont="1"/>
    <xf numFmtId="44" fontId="21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44" fontId="0" fillId="0" borderId="0" xfId="0" applyNumberFormat="1" applyFont="1"/>
    <xf numFmtId="44" fontId="0" fillId="0" borderId="0" xfId="1" applyFont="1" applyBorder="1"/>
    <xf numFmtId="0" fontId="2" fillId="0" borderId="0" xfId="0" applyFont="1"/>
    <xf numFmtId="0" fontId="0" fillId="0" borderId="1" xfId="0" applyFill="1" applyBorder="1" applyAlignment="1">
      <alignment horizontal="center"/>
    </xf>
    <xf numFmtId="44" fontId="22" fillId="0" borderId="0" xfId="0" applyNumberFormat="1" applyFont="1"/>
    <xf numFmtId="44" fontId="0" fillId="8" borderId="0" xfId="1" applyFont="1" applyFill="1" applyAlignment="1">
      <alignment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10" borderId="1" xfId="0" applyFill="1" applyBorder="1"/>
    <xf numFmtId="44" fontId="0" fillId="10" borderId="1" xfId="1" applyFont="1" applyFill="1" applyBorder="1"/>
    <xf numFmtId="44" fontId="0" fillId="10" borderId="1" xfId="0" applyNumberFormat="1" applyFont="1" applyFill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11" borderId="0" xfId="0" applyFill="1" applyAlignment="1">
      <alignment horizontal="center" wrapText="1"/>
    </xf>
    <xf numFmtId="44" fontId="0" fillId="11" borderId="0" xfId="0" applyNumberFormat="1" applyFill="1"/>
    <xf numFmtId="0" fontId="0" fillId="11" borderId="0" xfId="0" applyFill="1"/>
    <xf numFmtId="44" fontId="2" fillId="11" borderId="0" xfId="0" applyNumberFormat="1" applyFont="1" applyFill="1"/>
    <xf numFmtId="0" fontId="0" fillId="0" borderId="0" xfId="0" applyFill="1" applyBorder="1" applyAlignment="1">
      <alignment horizontal="center"/>
    </xf>
    <xf numFmtId="0" fontId="0" fillId="0" borderId="2" xfId="0" applyBorder="1"/>
    <xf numFmtId="0" fontId="0" fillId="6" borderId="0" xfId="0" applyFill="1"/>
    <xf numFmtId="44" fontId="0" fillId="6" borderId="0" xfId="1" applyFont="1" applyFill="1"/>
    <xf numFmtId="0" fontId="0" fillId="4" borderId="0" xfId="0" applyFill="1"/>
    <xf numFmtId="44" fontId="0" fillId="4" borderId="0" xfId="1" applyFont="1" applyFill="1"/>
    <xf numFmtId="44" fontId="0" fillId="4" borderId="0" xfId="0" applyNumberFormat="1" applyFill="1"/>
    <xf numFmtId="44" fontId="0" fillId="2" borderId="0" xfId="0" applyNumberFormat="1" applyFill="1"/>
    <xf numFmtId="0" fontId="0" fillId="3" borderId="0" xfId="0" applyFill="1"/>
    <xf numFmtId="44" fontId="0" fillId="3" borderId="0" xfId="1" applyFont="1" applyFill="1"/>
    <xf numFmtId="44" fontId="0" fillId="6" borderId="0" xfId="0" applyNumberFormat="1" applyFont="1" applyFill="1"/>
    <xf numFmtId="44" fontId="0" fillId="6" borderId="0" xfId="0" applyNumberFormat="1" applyFill="1"/>
    <xf numFmtId="0" fontId="0" fillId="0" borderId="3" xfId="0" applyBorder="1" applyAlignment="1">
      <alignment wrapText="1"/>
    </xf>
    <xf numFmtId="0" fontId="0" fillId="0" borderId="2" xfId="0" applyFill="1" applyBorder="1" applyAlignment="1"/>
    <xf numFmtId="0" fontId="0" fillId="4" borderId="0" xfId="0" applyFill="1" applyBorder="1"/>
    <xf numFmtId="0" fontId="0" fillId="4" borderId="11" xfId="0" applyFill="1" applyBorder="1"/>
    <xf numFmtId="0" fontId="0" fillId="4" borderId="12" xfId="0" applyFill="1" applyBorder="1"/>
    <xf numFmtId="44" fontId="0" fillId="4" borderId="12" xfId="1" applyFont="1" applyFill="1" applyBorder="1"/>
    <xf numFmtId="0" fontId="0" fillId="4" borderId="13" xfId="0" applyFill="1" applyBorder="1"/>
    <xf numFmtId="0" fontId="0" fillId="8" borderId="9" xfId="0" applyFill="1" applyBorder="1"/>
    <xf numFmtId="0" fontId="0" fillId="8" borderId="0" xfId="0" applyFill="1" applyBorder="1"/>
    <xf numFmtId="44" fontId="0" fillId="8" borderId="0" xfId="1" applyFont="1" applyFill="1" applyBorder="1"/>
    <xf numFmtId="0" fontId="0" fillId="8" borderId="10" xfId="0" applyFill="1" applyBorder="1"/>
    <xf numFmtId="0" fontId="0" fillId="8" borderId="6" xfId="0" applyFill="1" applyBorder="1"/>
    <xf numFmtId="0" fontId="0" fillId="8" borderId="7" xfId="0" applyFill="1" applyBorder="1"/>
    <xf numFmtId="44" fontId="0" fillId="8" borderId="7" xfId="1" applyFont="1" applyFill="1" applyBorder="1"/>
    <xf numFmtId="0" fontId="0" fillId="8" borderId="8" xfId="0" applyFill="1" applyBorder="1"/>
    <xf numFmtId="0" fontId="0" fillId="4" borderId="14" xfId="0" applyFill="1" applyBorder="1"/>
    <xf numFmtId="0" fontId="0" fillId="4" borderId="15" xfId="0" applyFill="1" applyBorder="1"/>
    <xf numFmtId="44" fontId="0" fillId="4" borderId="15" xfId="1" applyFont="1" applyFill="1" applyBorder="1"/>
    <xf numFmtId="0" fontId="0" fillId="4" borderId="16" xfId="0" applyFill="1" applyBorder="1"/>
    <xf numFmtId="0" fontId="0" fillId="4" borderId="9" xfId="0" applyFill="1" applyBorder="1"/>
    <xf numFmtId="44" fontId="0" fillId="4" borderId="0" xfId="1" applyFont="1" applyFill="1" applyBorder="1"/>
    <xf numFmtId="0" fontId="0" fillId="4" borderId="10" xfId="0" applyFill="1" applyBorder="1"/>
    <xf numFmtId="0" fontId="0" fillId="8" borderId="11" xfId="0" applyFill="1" applyBorder="1"/>
    <xf numFmtId="0" fontId="0" fillId="8" borderId="12" xfId="0" applyFill="1" applyBorder="1"/>
    <xf numFmtId="44" fontId="0" fillId="8" borderId="12" xfId="1" applyFont="1" applyFill="1" applyBorder="1"/>
    <xf numFmtId="0" fontId="0" fillId="8" borderId="13" xfId="0" applyFill="1" applyBorder="1"/>
    <xf numFmtId="0" fontId="0" fillId="2" borderId="6" xfId="0" applyFill="1" applyBorder="1"/>
    <xf numFmtId="0" fontId="0" fillId="2" borderId="7" xfId="0" applyFill="1" applyBorder="1"/>
    <xf numFmtId="44" fontId="0" fillId="2" borderId="7" xfId="1" applyFont="1" applyFill="1" applyBorder="1"/>
    <xf numFmtId="0" fontId="0" fillId="2" borderId="8" xfId="0" applyFill="1" applyBorder="1"/>
    <xf numFmtId="44" fontId="0" fillId="2" borderId="0" xfId="1" applyFont="1" applyFill="1" applyBorder="1"/>
    <xf numFmtId="0" fontId="0" fillId="8" borderId="14" xfId="0" applyFill="1" applyBorder="1"/>
    <xf numFmtId="0" fontId="0" fillId="8" borderId="15" xfId="0" applyFill="1" applyBorder="1"/>
    <xf numFmtId="44" fontId="0" fillId="8" borderId="15" xfId="1" applyFont="1" applyFill="1" applyBorder="1"/>
    <xf numFmtId="0" fontId="0" fillId="8" borderId="16" xfId="0" applyFill="1" applyBorder="1"/>
    <xf numFmtId="0" fontId="0" fillId="2" borderId="11" xfId="0" applyFill="1" applyBorder="1"/>
    <xf numFmtId="0" fontId="0" fillId="2" borderId="12" xfId="0" applyFill="1" applyBorder="1"/>
    <xf numFmtId="44" fontId="0" fillId="2" borderId="12" xfId="1" applyFont="1" applyFill="1" applyBorder="1"/>
    <xf numFmtId="0" fontId="0" fillId="2" borderId="13" xfId="0" applyFill="1" applyBorder="1"/>
    <xf numFmtId="0" fontId="0" fillId="4" borderId="6" xfId="0" applyFill="1" applyBorder="1"/>
    <xf numFmtId="0" fontId="0" fillId="4" borderId="7" xfId="0" applyFill="1" applyBorder="1"/>
    <xf numFmtId="44" fontId="0" fillId="4" borderId="7" xfId="1" applyFont="1" applyFill="1" applyBorder="1"/>
    <xf numFmtId="0" fontId="0" fillId="4" borderId="8" xfId="0" applyFill="1" applyBorder="1"/>
    <xf numFmtId="0" fontId="0" fillId="7" borderId="9" xfId="0" applyFill="1" applyBorder="1"/>
    <xf numFmtId="44" fontId="0" fillId="7" borderId="0" xfId="1" applyFont="1" applyFill="1" applyBorder="1"/>
    <xf numFmtId="0" fontId="0" fillId="7" borderId="10" xfId="0" applyFill="1" applyBorder="1"/>
    <xf numFmtId="44" fontId="0" fillId="7" borderId="0" xfId="1" applyFont="1" applyFill="1"/>
    <xf numFmtId="0" fontId="22" fillId="0" borderId="9" xfId="0" applyFont="1" applyBorder="1"/>
    <xf numFmtId="0" fontId="22" fillId="0" borderId="0" xfId="0" applyFont="1" applyFill="1" applyBorder="1"/>
    <xf numFmtId="44" fontId="22" fillId="0" borderId="0" xfId="1" applyFont="1" applyBorder="1"/>
    <xf numFmtId="0" fontId="22" fillId="0" borderId="0" xfId="0" applyFont="1" applyBorder="1"/>
    <xf numFmtId="0" fontId="22" fillId="0" borderId="10" xfId="0" applyFont="1" applyBorder="1"/>
    <xf numFmtId="44" fontId="22" fillId="0" borderId="0" xfId="1" applyFont="1" applyFill="1" applyBorder="1"/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44" fontId="0" fillId="0" borderId="1" xfId="1" applyFont="1" applyBorder="1" applyAlignment="1"/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7" borderId="0" xfId="0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Fill="1" applyBorder="1" applyAlignment="1">
      <alignment wrapText="1"/>
    </xf>
  </cellXfs>
  <cellStyles count="4">
    <cellStyle name="Moneda" xfId="1" builtinId="4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712856</xdr:colOff>
      <xdr:row>0</xdr:row>
      <xdr:rowOff>76200</xdr:rowOff>
    </xdr:from>
    <xdr:to>
      <xdr:col>0</xdr:col>
      <xdr:colOff>2019299</xdr:colOff>
      <xdr:row>7</xdr:row>
      <xdr:rowOff>47625</xdr:rowOff>
    </xdr:to>
    <xdr:pic>
      <xdr:nvPicPr>
        <xdr:cNvPr id="2" name="Imagen 1" descr="Image result for udg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856" y="76200"/>
          <a:ext cx="1306443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9"/>
  <sheetViews>
    <sheetView workbookViewId="0">
      <selection activeCell="B17" sqref="B17"/>
    </sheetView>
  </sheetViews>
  <sheetFormatPr baseColWidth="10" defaultRowHeight="15" x14ac:dyDescent="0.25"/>
  <cols>
    <col min="1" max="1" width="94.5703125" customWidth="1"/>
    <col min="2" max="2" width="13.42578125" customWidth="1"/>
    <col min="3" max="3" width="12.42578125" customWidth="1"/>
    <col min="4" max="4" width="28.5703125" customWidth="1"/>
    <col min="5" max="5" width="23.85546875" customWidth="1"/>
    <col min="6" max="6" width="30.85546875" customWidth="1"/>
    <col min="7" max="7" width="21.42578125" customWidth="1"/>
    <col min="8" max="8" width="26.7109375" customWidth="1"/>
    <col min="9" max="9" width="29.85546875" customWidth="1"/>
  </cols>
  <sheetData>
    <row r="6" spans="1:9" ht="27.75" x14ac:dyDescent="0.4">
      <c r="A6" s="209" t="s">
        <v>40</v>
      </c>
      <c r="B6" s="209"/>
      <c r="C6" s="209"/>
      <c r="D6" s="209"/>
      <c r="E6" s="209"/>
      <c r="F6" s="209"/>
      <c r="G6" s="209"/>
      <c r="H6" s="209"/>
      <c r="I6" s="209"/>
    </row>
    <row r="7" spans="1:9" ht="27.75" x14ac:dyDescent="0.4">
      <c r="A7" s="209" t="s">
        <v>17</v>
      </c>
      <c r="B7" s="209"/>
      <c r="C7" s="209"/>
      <c r="D7" s="209"/>
      <c r="E7" s="209"/>
      <c r="F7" s="209"/>
      <c r="G7" s="209"/>
      <c r="H7" s="209"/>
      <c r="I7" s="209"/>
    </row>
    <row r="8" spans="1:9" ht="22.5" x14ac:dyDescent="0.3">
      <c r="A8" s="210" t="s">
        <v>39</v>
      </c>
      <c r="B8" s="210"/>
      <c r="C8" s="210"/>
      <c r="D8" s="210"/>
      <c r="E8" s="210"/>
      <c r="F8" s="210"/>
      <c r="G8" s="210"/>
      <c r="H8" s="210"/>
      <c r="I8" s="210"/>
    </row>
    <row r="9" spans="1:9" ht="78.75" x14ac:dyDescent="0.4">
      <c r="A9" s="53" t="s">
        <v>18</v>
      </c>
      <c r="B9" s="53" t="s">
        <v>1278</v>
      </c>
      <c r="C9" s="53" t="s">
        <v>19</v>
      </c>
      <c r="D9" s="53" t="s">
        <v>20</v>
      </c>
      <c r="E9" s="53" t="s">
        <v>21</v>
      </c>
      <c r="F9" s="53" t="s">
        <v>22</v>
      </c>
      <c r="G9" s="53" t="s">
        <v>23</v>
      </c>
      <c r="H9" s="53" t="s">
        <v>24</v>
      </c>
      <c r="I9" s="54" t="s">
        <v>25</v>
      </c>
    </row>
    <row r="11" spans="1:9" x14ac:dyDescent="0.25">
      <c r="A11" s="5" t="s">
        <v>2</v>
      </c>
      <c r="B11" s="5"/>
      <c r="C11" s="5"/>
      <c r="D11" s="55"/>
      <c r="E11" s="55"/>
      <c r="F11" s="55"/>
      <c r="G11" s="55">
        <f>+D11+E11+F11</f>
        <v>0</v>
      </c>
      <c r="H11" s="55"/>
      <c r="I11" s="55">
        <f>+G11+H11</f>
        <v>0</v>
      </c>
    </row>
    <row r="12" spans="1:9" x14ac:dyDescent="0.25">
      <c r="A12" s="5" t="s">
        <v>1422</v>
      </c>
      <c r="B12" s="5"/>
      <c r="C12" s="5"/>
      <c r="D12" s="55"/>
      <c r="E12" s="55"/>
      <c r="F12" s="55"/>
      <c r="G12" s="55">
        <f t="shared" ref="G12:G35" si="0">+D12+E12+F12</f>
        <v>0</v>
      </c>
      <c r="H12" s="55"/>
      <c r="I12" s="55">
        <f t="shared" ref="I12:I36" si="1">+G12+H12</f>
        <v>0</v>
      </c>
    </row>
    <row r="13" spans="1:9" x14ac:dyDescent="0.25">
      <c r="A13" s="5" t="s">
        <v>26</v>
      </c>
      <c r="B13" s="5"/>
      <c r="C13" s="5"/>
      <c r="D13" s="55"/>
      <c r="E13" s="55"/>
      <c r="F13" s="55"/>
      <c r="G13" s="55">
        <f t="shared" si="0"/>
        <v>0</v>
      </c>
      <c r="H13" s="55"/>
      <c r="I13" s="55">
        <f t="shared" si="1"/>
        <v>0</v>
      </c>
    </row>
    <row r="14" spans="1:9" x14ac:dyDescent="0.25">
      <c r="A14" s="5" t="s">
        <v>1423</v>
      </c>
      <c r="B14" s="5"/>
      <c r="C14" s="5"/>
      <c r="D14" s="55"/>
      <c r="E14" s="55"/>
      <c r="F14" s="55"/>
      <c r="G14" s="55">
        <f t="shared" si="0"/>
        <v>0</v>
      </c>
      <c r="H14" s="55"/>
      <c r="I14" s="55">
        <f t="shared" si="1"/>
        <v>0</v>
      </c>
    </row>
    <row r="15" spans="1:9" x14ac:dyDescent="0.25">
      <c r="A15" s="5" t="s">
        <v>1424</v>
      </c>
      <c r="B15" s="5"/>
      <c r="C15" s="5"/>
      <c r="D15" s="55"/>
      <c r="E15" s="55"/>
      <c r="F15" s="55"/>
      <c r="G15" s="55">
        <f t="shared" si="0"/>
        <v>0</v>
      </c>
      <c r="H15" s="55"/>
      <c r="I15" s="55">
        <f t="shared" si="1"/>
        <v>0</v>
      </c>
    </row>
    <row r="16" spans="1:9" x14ac:dyDescent="0.25">
      <c r="A16" s="5" t="s">
        <v>1425</v>
      </c>
      <c r="B16" s="5"/>
      <c r="C16" s="5"/>
      <c r="D16" s="55"/>
      <c r="E16" s="55"/>
      <c r="F16" s="55"/>
      <c r="G16" s="55">
        <f t="shared" si="0"/>
        <v>0</v>
      </c>
      <c r="H16" s="55"/>
      <c r="I16" s="55">
        <f t="shared" si="1"/>
        <v>0</v>
      </c>
    </row>
    <row r="17" spans="1:9" x14ac:dyDescent="0.25">
      <c r="A17" s="5" t="s">
        <v>27</v>
      </c>
      <c r="B17" s="5"/>
      <c r="C17" s="5"/>
      <c r="D17" s="55"/>
      <c r="E17" s="55"/>
      <c r="F17" s="55"/>
      <c r="G17" s="55">
        <f t="shared" si="0"/>
        <v>0</v>
      </c>
      <c r="H17" s="55"/>
      <c r="I17" s="55">
        <f t="shared" si="1"/>
        <v>0</v>
      </c>
    </row>
    <row r="18" spans="1:9" x14ac:dyDescent="0.25">
      <c r="A18" s="5" t="s">
        <v>28</v>
      </c>
      <c r="B18" s="5"/>
      <c r="C18" s="5"/>
      <c r="D18" s="55"/>
      <c r="E18" s="55"/>
      <c r="F18" s="55"/>
      <c r="G18" s="55">
        <f t="shared" si="0"/>
        <v>0</v>
      </c>
      <c r="H18" s="55"/>
      <c r="I18" s="55">
        <f t="shared" si="1"/>
        <v>0</v>
      </c>
    </row>
    <row r="19" spans="1:9" x14ac:dyDescent="0.25">
      <c r="A19" s="5" t="s">
        <v>29</v>
      </c>
      <c r="B19" s="5"/>
      <c r="C19" s="5"/>
      <c r="D19" s="55"/>
      <c r="E19" s="55"/>
      <c r="F19" s="55"/>
      <c r="G19" s="55">
        <f t="shared" si="0"/>
        <v>0</v>
      </c>
      <c r="H19" s="55"/>
      <c r="I19" s="55">
        <f t="shared" si="1"/>
        <v>0</v>
      </c>
    </row>
    <row r="20" spans="1:9" x14ac:dyDescent="0.25">
      <c r="A20" s="5" t="s">
        <v>30</v>
      </c>
      <c r="B20" s="5"/>
      <c r="C20" s="5"/>
      <c r="D20" s="55"/>
      <c r="E20" s="55"/>
      <c r="F20" s="55"/>
      <c r="G20" s="55">
        <f t="shared" si="0"/>
        <v>0</v>
      </c>
      <c r="H20" s="55"/>
      <c r="I20" s="55">
        <f t="shared" si="1"/>
        <v>0</v>
      </c>
    </row>
    <row r="21" spans="1:9" x14ac:dyDescent="0.25">
      <c r="A21" s="5" t="s">
        <v>31</v>
      </c>
      <c r="B21" s="5"/>
      <c r="C21" s="5"/>
      <c r="D21" s="55"/>
      <c r="E21" s="55"/>
      <c r="F21" s="55"/>
      <c r="G21" s="55">
        <f t="shared" si="0"/>
        <v>0</v>
      </c>
      <c r="H21" s="55"/>
      <c r="I21" s="55">
        <f t="shared" si="1"/>
        <v>0</v>
      </c>
    </row>
    <row r="22" spans="1:9" x14ac:dyDescent="0.25">
      <c r="A22" s="5" t="s">
        <v>32</v>
      </c>
      <c r="B22" s="5"/>
      <c r="C22" s="5"/>
      <c r="D22" s="55"/>
      <c r="E22" s="55"/>
      <c r="F22" s="55"/>
      <c r="G22" s="55">
        <f t="shared" si="0"/>
        <v>0</v>
      </c>
      <c r="H22" s="55"/>
      <c r="I22" s="55">
        <f t="shared" si="1"/>
        <v>0</v>
      </c>
    </row>
    <row r="23" spans="1:9" x14ac:dyDescent="0.25">
      <c r="A23" s="5" t="s">
        <v>1426</v>
      </c>
      <c r="B23" s="5"/>
      <c r="C23" s="5"/>
      <c r="D23" s="55"/>
      <c r="E23" s="55"/>
      <c r="F23" s="55"/>
      <c r="G23" s="55">
        <f t="shared" si="0"/>
        <v>0</v>
      </c>
      <c r="H23" s="55"/>
      <c r="I23" s="55">
        <f t="shared" si="1"/>
        <v>0</v>
      </c>
    </row>
    <row r="24" spans="1:9" x14ac:dyDescent="0.25">
      <c r="A24" s="5" t="s">
        <v>33</v>
      </c>
      <c r="B24" s="5"/>
      <c r="C24" s="5"/>
      <c r="D24" s="55"/>
      <c r="E24" s="55"/>
      <c r="F24" s="55"/>
      <c r="G24" s="55">
        <f t="shared" si="0"/>
        <v>0</v>
      </c>
      <c r="H24" s="55"/>
      <c r="I24" s="55">
        <f t="shared" si="1"/>
        <v>0</v>
      </c>
    </row>
    <row r="25" spans="1:9" x14ac:dyDescent="0.25">
      <c r="A25" s="5" t="s">
        <v>34</v>
      </c>
      <c r="B25" s="5"/>
      <c r="C25" s="5"/>
      <c r="D25" s="55"/>
      <c r="E25" s="55"/>
      <c r="F25" s="55"/>
      <c r="G25" s="55">
        <f t="shared" si="0"/>
        <v>0</v>
      </c>
      <c r="H25" s="55"/>
      <c r="I25" s="55">
        <f t="shared" si="1"/>
        <v>0</v>
      </c>
    </row>
    <row r="26" spans="1:9" x14ac:dyDescent="0.25">
      <c r="A26" s="5" t="s">
        <v>1427</v>
      </c>
      <c r="B26" s="5"/>
      <c r="C26" s="5"/>
      <c r="D26" s="55"/>
      <c r="E26" s="55"/>
      <c r="F26" s="55"/>
      <c r="G26" s="55">
        <f t="shared" si="0"/>
        <v>0</v>
      </c>
      <c r="H26" s="55"/>
      <c r="I26" s="55">
        <f t="shared" si="1"/>
        <v>0</v>
      </c>
    </row>
    <row r="27" spans="1:9" x14ac:dyDescent="0.25">
      <c r="A27" s="5" t="s">
        <v>35</v>
      </c>
      <c r="B27" s="5"/>
      <c r="C27" s="5"/>
      <c r="D27" s="55"/>
      <c r="E27" s="55"/>
      <c r="F27" s="55"/>
      <c r="G27" s="55">
        <f t="shared" si="0"/>
        <v>0</v>
      </c>
      <c r="H27" s="55"/>
      <c r="I27" s="55">
        <f t="shared" si="1"/>
        <v>0</v>
      </c>
    </row>
    <row r="28" spans="1:9" x14ac:dyDescent="0.25">
      <c r="A28" s="5" t="s">
        <v>1428</v>
      </c>
      <c r="B28" s="5"/>
      <c r="C28" s="5"/>
      <c r="D28" s="55"/>
      <c r="E28" s="55"/>
      <c r="F28" s="55"/>
      <c r="G28" s="55">
        <f t="shared" si="0"/>
        <v>0</v>
      </c>
      <c r="H28" s="55"/>
      <c r="I28" s="55">
        <f t="shared" si="1"/>
        <v>0</v>
      </c>
    </row>
    <row r="29" spans="1:9" x14ac:dyDescent="0.25">
      <c r="A29" s="5" t="s">
        <v>1429</v>
      </c>
      <c r="B29" s="5"/>
      <c r="C29" s="5"/>
      <c r="D29" s="55"/>
      <c r="E29" s="55"/>
      <c r="F29" s="55"/>
      <c r="G29" s="55">
        <f t="shared" si="0"/>
        <v>0</v>
      </c>
      <c r="H29" s="55"/>
      <c r="I29" s="55">
        <f t="shared" si="1"/>
        <v>0</v>
      </c>
    </row>
    <row r="30" spans="1:9" x14ac:dyDescent="0.25">
      <c r="A30" s="5" t="s">
        <v>1430</v>
      </c>
      <c r="B30" s="5"/>
      <c r="C30" s="5"/>
      <c r="D30" s="55"/>
      <c r="E30" s="55"/>
      <c r="F30" s="55"/>
      <c r="G30" s="55">
        <f t="shared" si="0"/>
        <v>0</v>
      </c>
      <c r="H30" s="55"/>
      <c r="I30" s="55">
        <f t="shared" si="1"/>
        <v>0</v>
      </c>
    </row>
    <row r="31" spans="1:9" x14ac:dyDescent="0.25">
      <c r="A31" s="5" t="s">
        <v>1431</v>
      </c>
      <c r="B31" s="5"/>
      <c r="C31" s="5"/>
      <c r="D31" s="55"/>
      <c r="E31" s="55"/>
      <c r="F31" s="55"/>
      <c r="G31" s="55">
        <f t="shared" si="0"/>
        <v>0</v>
      </c>
      <c r="H31" s="55"/>
      <c r="I31" s="55">
        <f t="shared" si="1"/>
        <v>0</v>
      </c>
    </row>
    <row r="32" spans="1:9" x14ac:dyDescent="0.25">
      <c r="A32" s="5" t="s">
        <v>1432</v>
      </c>
      <c r="B32" s="5"/>
      <c r="C32" s="5"/>
      <c r="D32" s="55"/>
      <c r="E32" s="55"/>
      <c r="F32" s="55"/>
      <c r="G32" s="55">
        <f t="shared" si="0"/>
        <v>0</v>
      </c>
      <c r="H32" s="55"/>
      <c r="I32" s="55">
        <f t="shared" si="1"/>
        <v>0</v>
      </c>
    </row>
    <row r="33" spans="1:9" x14ac:dyDescent="0.25">
      <c r="A33" s="5" t="s">
        <v>1433</v>
      </c>
      <c r="B33" s="5"/>
      <c r="C33" s="5"/>
      <c r="D33" s="55"/>
      <c r="E33" s="55"/>
      <c r="F33" s="55"/>
      <c r="G33" s="55">
        <f t="shared" si="0"/>
        <v>0</v>
      </c>
      <c r="H33" s="55"/>
      <c r="I33" s="55">
        <f t="shared" si="1"/>
        <v>0</v>
      </c>
    </row>
    <row r="34" spans="1:9" x14ac:dyDescent="0.25">
      <c r="A34" s="5" t="s">
        <v>36</v>
      </c>
      <c r="B34" s="5"/>
      <c r="C34" s="5"/>
      <c r="D34" s="55"/>
      <c r="E34" s="55"/>
      <c r="F34" s="55"/>
      <c r="G34" s="55">
        <f t="shared" si="0"/>
        <v>0</v>
      </c>
      <c r="H34" s="55"/>
      <c r="I34" s="55">
        <f t="shared" si="1"/>
        <v>0</v>
      </c>
    </row>
    <row r="35" spans="1:9" x14ac:dyDescent="0.25">
      <c r="A35" s="5" t="s">
        <v>1434</v>
      </c>
      <c r="B35" s="5"/>
      <c r="C35" s="5"/>
      <c r="D35" s="55"/>
      <c r="E35" s="55"/>
      <c r="F35" s="55"/>
      <c r="G35" s="55">
        <f t="shared" si="0"/>
        <v>0</v>
      </c>
      <c r="H35" s="55"/>
      <c r="I35" s="55">
        <f t="shared" si="1"/>
        <v>0</v>
      </c>
    </row>
    <row r="36" spans="1:9" x14ac:dyDescent="0.25">
      <c r="A36" s="5" t="s">
        <v>37</v>
      </c>
      <c r="B36" s="5"/>
      <c r="C36" s="5"/>
      <c r="D36" s="55"/>
      <c r="E36" s="55"/>
      <c r="F36" s="55"/>
      <c r="G36" s="55"/>
      <c r="H36" s="55"/>
      <c r="I36" s="55">
        <f t="shared" si="1"/>
        <v>0</v>
      </c>
    </row>
    <row r="37" spans="1:9" x14ac:dyDescent="0.25">
      <c r="A37" s="5" t="s">
        <v>38</v>
      </c>
      <c r="B37" s="5"/>
      <c r="C37" s="5"/>
      <c r="D37" s="55"/>
      <c r="E37" s="55"/>
      <c r="F37" s="55"/>
      <c r="G37" s="56">
        <v>0</v>
      </c>
      <c r="H37" s="57"/>
      <c r="I37" s="55">
        <f>+G37+H37</f>
        <v>0</v>
      </c>
    </row>
    <row r="38" spans="1:9" x14ac:dyDescent="0.25">
      <c r="A38" s="5" t="s">
        <v>1279</v>
      </c>
      <c r="B38" s="58"/>
      <c r="C38" s="58"/>
      <c r="D38" s="57">
        <v>0</v>
      </c>
      <c r="E38" s="57"/>
      <c r="F38" s="57"/>
      <c r="G38" s="57">
        <f>140000+140000</f>
        <v>280000</v>
      </c>
      <c r="H38" s="56">
        <v>0</v>
      </c>
      <c r="I38" s="55">
        <f>+G38+H38</f>
        <v>280000</v>
      </c>
    </row>
    <row r="39" spans="1:9" x14ac:dyDescent="0.25">
      <c r="A39" s="5"/>
      <c r="B39" s="58">
        <f t="shared" ref="B39:I39" si="2">SUM(B11:B38)</f>
        <v>0</v>
      </c>
      <c r="C39" s="58">
        <f t="shared" si="2"/>
        <v>0</v>
      </c>
      <c r="D39" s="57">
        <f t="shared" si="2"/>
        <v>0</v>
      </c>
      <c r="E39" s="57">
        <f t="shared" si="2"/>
        <v>0</v>
      </c>
      <c r="F39" s="57">
        <f t="shared" si="2"/>
        <v>0</v>
      </c>
      <c r="G39" s="57">
        <f t="shared" si="2"/>
        <v>280000</v>
      </c>
      <c r="H39" s="57">
        <f t="shared" si="2"/>
        <v>0</v>
      </c>
      <c r="I39" s="57">
        <f t="shared" si="2"/>
        <v>280000</v>
      </c>
    </row>
  </sheetData>
  <mergeCells count="3">
    <mergeCell ref="A6:I6"/>
    <mergeCell ref="A7:I7"/>
    <mergeCell ref="A8:I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10"/>
  <sheetViews>
    <sheetView topLeftCell="E85" workbookViewId="0">
      <selection activeCell="E111" sqref="E111"/>
    </sheetView>
  </sheetViews>
  <sheetFormatPr baseColWidth="10" defaultRowHeight="15" x14ac:dyDescent="0.25"/>
  <cols>
    <col min="2" max="2" width="12.85546875" customWidth="1"/>
    <col min="3" max="3" width="68" customWidth="1"/>
    <col min="4" max="4" width="44.140625" customWidth="1"/>
    <col min="5" max="5" width="21.140625" customWidth="1"/>
    <col min="6" max="6" width="20.7109375" customWidth="1"/>
    <col min="7" max="7" width="26.7109375" customWidth="1"/>
    <col min="8" max="8" width="25.285156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29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22">
        <v>817</v>
      </c>
      <c r="B4" s="22">
        <v>3</v>
      </c>
      <c r="C4" s="59" t="s">
        <v>644</v>
      </c>
      <c r="D4" s="60" t="s">
        <v>654</v>
      </c>
      <c r="E4" s="5"/>
      <c r="F4" s="62">
        <v>1996</v>
      </c>
      <c r="G4" s="60" t="s">
        <v>9</v>
      </c>
      <c r="H4" s="55">
        <v>3663</v>
      </c>
      <c r="I4" s="7"/>
      <c r="J4" s="8"/>
    </row>
    <row r="5" spans="1:10" x14ac:dyDescent="0.25">
      <c r="A5" s="22">
        <v>821</v>
      </c>
      <c r="B5" s="22">
        <v>2</v>
      </c>
      <c r="C5" s="59" t="s">
        <v>1479</v>
      </c>
      <c r="D5" s="60" t="s">
        <v>655</v>
      </c>
      <c r="E5" s="5"/>
      <c r="F5" s="62">
        <v>1993</v>
      </c>
      <c r="G5" s="60" t="s">
        <v>9</v>
      </c>
      <c r="H5" s="55">
        <v>4176</v>
      </c>
      <c r="I5" s="7"/>
      <c r="J5" s="8"/>
    </row>
    <row r="6" spans="1:10" x14ac:dyDescent="0.25">
      <c r="A6" s="22">
        <v>822</v>
      </c>
      <c r="B6" s="22">
        <v>5</v>
      </c>
      <c r="C6" s="59" t="s">
        <v>645</v>
      </c>
      <c r="D6" s="60" t="s">
        <v>656</v>
      </c>
      <c r="E6" s="5"/>
      <c r="F6" s="62">
        <v>2006</v>
      </c>
      <c r="G6" s="60" t="s">
        <v>9</v>
      </c>
      <c r="H6" s="55">
        <v>2745</v>
      </c>
      <c r="I6" s="7"/>
      <c r="J6" s="8"/>
    </row>
    <row r="7" spans="1:10" x14ac:dyDescent="0.25">
      <c r="A7" s="22">
        <v>834</v>
      </c>
      <c r="B7" s="22">
        <v>2</v>
      </c>
      <c r="C7" s="59" t="s">
        <v>646</v>
      </c>
      <c r="D7" s="60" t="s">
        <v>657</v>
      </c>
      <c r="E7" s="5"/>
      <c r="F7" s="62">
        <v>1999</v>
      </c>
      <c r="G7" s="60" t="s">
        <v>9</v>
      </c>
      <c r="H7" s="55">
        <v>3752</v>
      </c>
      <c r="I7" s="7"/>
      <c r="J7" s="8"/>
    </row>
    <row r="8" spans="1:10" x14ac:dyDescent="0.25">
      <c r="A8" s="22">
        <v>835</v>
      </c>
      <c r="B8" s="22">
        <v>5</v>
      </c>
      <c r="C8" s="59" t="s">
        <v>1480</v>
      </c>
      <c r="D8" s="60" t="s">
        <v>658</v>
      </c>
      <c r="E8" s="5"/>
      <c r="F8" s="62">
        <v>1993</v>
      </c>
      <c r="G8" s="60" t="s">
        <v>9</v>
      </c>
      <c r="H8" s="55">
        <v>4370</v>
      </c>
      <c r="I8" s="7"/>
      <c r="J8" s="8"/>
    </row>
    <row r="9" spans="1:10" x14ac:dyDescent="0.25">
      <c r="A9" s="22">
        <v>839</v>
      </c>
      <c r="B9" s="22">
        <v>5</v>
      </c>
      <c r="C9" s="59" t="s">
        <v>647</v>
      </c>
      <c r="D9" s="60" t="s">
        <v>659</v>
      </c>
      <c r="E9" s="5"/>
      <c r="F9" s="62">
        <v>1982</v>
      </c>
      <c r="G9" s="60" t="s">
        <v>10</v>
      </c>
      <c r="H9" s="55">
        <v>710</v>
      </c>
      <c r="I9" s="7"/>
      <c r="J9" s="8"/>
    </row>
    <row r="10" spans="1:10" x14ac:dyDescent="0.25">
      <c r="A10" s="22">
        <v>842</v>
      </c>
      <c r="B10" s="22">
        <v>3</v>
      </c>
      <c r="C10" s="59" t="s">
        <v>648</v>
      </c>
      <c r="D10" s="60" t="s">
        <v>660</v>
      </c>
      <c r="E10" s="5"/>
      <c r="F10" s="62">
        <v>1998</v>
      </c>
      <c r="G10" s="60" t="s">
        <v>10</v>
      </c>
      <c r="H10" s="55">
        <v>267</v>
      </c>
      <c r="I10" s="7"/>
      <c r="J10" s="8"/>
    </row>
    <row r="11" spans="1:10" x14ac:dyDescent="0.25">
      <c r="A11" s="22">
        <v>843</v>
      </c>
      <c r="B11" s="22">
        <v>3</v>
      </c>
      <c r="C11" s="59" t="s">
        <v>648</v>
      </c>
      <c r="D11" s="60" t="s">
        <v>660</v>
      </c>
      <c r="E11" s="5"/>
      <c r="F11" s="62">
        <v>1998</v>
      </c>
      <c r="G11" s="60" t="s">
        <v>10</v>
      </c>
      <c r="H11" s="55">
        <v>267</v>
      </c>
      <c r="I11" s="7"/>
      <c r="J11" s="8"/>
    </row>
    <row r="12" spans="1:10" x14ac:dyDescent="0.25">
      <c r="A12" s="22">
        <v>844</v>
      </c>
      <c r="B12" s="22">
        <v>5</v>
      </c>
      <c r="C12" s="59" t="s">
        <v>649</v>
      </c>
      <c r="D12" s="60" t="s">
        <v>661</v>
      </c>
      <c r="E12" s="5"/>
      <c r="F12" s="62">
        <v>1987</v>
      </c>
      <c r="G12" s="60" t="s">
        <v>10</v>
      </c>
      <c r="H12" s="55">
        <v>1195</v>
      </c>
      <c r="I12" s="7"/>
      <c r="J12" s="8"/>
    </row>
    <row r="13" spans="1:10" x14ac:dyDescent="0.25">
      <c r="A13" s="22">
        <v>846</v>
      </c>
      <c r="B13" s="22">
        <v>4</v>
      </c>
      <c r="C13" s="59" t="s">
        <v>650</v>
      </c>
      <c r="D13" s="60" t="s">
        <v>662</v>
      </c>
      <c r="E13" s="5"/>
      <c r="F13" s="6"/>
      <c r="G13" s="60" t="s">
        <v>10</v>
      </c>
      <c r="H13" s="55">
        <v>3184</v>
      </c>
      <c r="I13" s="7"/>
      <c r="J13" s="8"/>
    </row>
    <row r="14" spans="1:10" x14ac:dyDescent="0.25">
      <c r="A14" s="22">
        <v>849</v>
      </c>
      <c r="B14" s="22">
        <v>5</v>
      </c>
      <c r="C14" s="59" t="s">
        <v>651</v>
      </c>
      <c r="D14" s="60" t="s">
        <v>663</v>
      </c>
      <c r="E14" s="5"/>
      <c r="F14" s="6"/>
      <c r="G14" s="60" t="s">
        <v>10</v>
      </c>
      <c r="H14" s="55">
        <v>7275</v>
      </c>
      <c r="I14" s="7"/>
      <c r="J14" s="8"/>
    </row>
    <row r="15" spans="1:10" ht="30" x14ac:dyDescent="0.25">
      <c r="A15" s="22">
        <v>853</v>
      </c>
      <c r="B15" s="22">
        <v>5</v>
      </c>
      <c r="C15" s="59" t="s">
        <v>1481</v>
      </c>
      <c r="D15" s="60" t="s">
        <v>664</v>
      </c>
      <c r="E15" s="5"/>
      <c r="F15" s="6"/>
      <c r="G15" s="60" t="s">
        <v>9</v>
      </c>
      <c r="H15" s="55">
        <v>2190</v>
      </c>
      <c r="I15" s="7"/>
      <c r="J15" s="8"/>
    </row>
    <row r="16" spans="1:10" ht="30" x14ac:dyDescent="0.25">
      <c r="A16" s="22">
        <v>854</v>
      </c>
      <c r="B16" s="22">
        <v>5</v>
      </c>
      <c r="C16" s="59" t="s">
        <v>1482</v>
      </c>
      <c r="D16" s="60" t="s">
        <v>665</v>
      </c>
      <c r="E16" s="5"/>
      <c r="F16" s="6"/>
      <c r="G16" s="60" t="s">
        <v>9</v>
      </c>
      <c r="H16" s="55">
        <v>2270</v>
      </c>
      <c r="I16" s="7"/>
      <c r="J16" s="8"/>
    </row>
    <row r="17" spans="1:10" x14ac:dyDescent="0.25">
      <c r="A17" s="22">
        <v>858</v>
      </c>
      <c r="B17" s="22">
        <v>5</v>
      </c>
      <c r="C17" s="59" t="s">
        <v>1483</v>
      </c>
      <c r="D17" s="60" t="s">
        <v>666</v>
      </c>
      <c r="E17" s="61" t="s">
        <v>672</v>
      </c>
      <c r="F17" s="6"/>
      <c r="G17" s="60" t="s">
        <v>9</v>
      </c>
      <c r="H17" s="55">
        <v>670</v>
      </c>
      <c r="I17" s="7"/>
      <c r="J17" s="8"/>
    </row>
    <row r="18" spans="1:10" x14ac:dyDescent="0.25">
      <c r="A18" s="22">
        <v>859</v>
      </c>
      <c r="B18" s="22">
        <v>3</v>
      </c>
      <c r="C18" s="59" t="s">
        <v>1484</v>
      </c>
      <c r="D18" s="60" t="s">
        <v>667</v>
      </c>
      <c r="E18" s="61" t="s">
        <v>673</v>
      </c>
      <c r="F18" s="6"/>
      <c r="G18" s="5"/>
      <c r="H18" s="55">
        <v>3033</v>
      </c>
      <c r="I18" s="7"/>
      <c r="J18" s="8"/>
    </row>
    <row r="19" spans="1:10" x14ac:dyDescent="0.25">
      <c r="A19" s="22">
        <v>869</v>
      </c>
      <c r="B19" s="22">
        <v>3</v>
      </c>
      <c r="C19" s="59" t="s">
        <v>652</v>
      </c>
      <c r="D19" s="60" t="s">
        <v>668</v>
      </c>
      <c r="E19" s="5"/>
      <c r="F19" s="6"/>
      <c r="G19" s="5"/>
      <c r="H19" s="55">
        <v>1650</v>
      </c>
      <c r="I19" s="7"/>
      <c r="J19" s="8"/>
    </row>
    <row r="20" spans="1:10" ht="60" x14ac:dyDescent="0.25">
      <c r="A20" s="22">
        <v>876</v>
      </c>
      <c r="B20" s="22">
        <v>3</v>
      </c>
      <c r="C20" s="59" t="s">
        <v>653</v>
      </c>
      <c r="D20" s="60" t="s">
        <v>669</v>
      </c>
      <c r="E20" s="61" t="s">
        <v>674</v>
      </c>
      <c r="F20" s="62">
        <v>2005</v>
      </c>
      <c r="G20" s="5"/>
      <c r="H20" s="55">
        <v>423</v>
      </c>
      <c r="I20" s="7"/>
      <c r="J20" s="8"/>
    </row>
    <row r="21" spans="1:10" x14ac:dyDescent="0.25">
      <c r="A21" s="22">
        <v>877</v>
      </c>
      <c r="B21" s="22">
        <v>3</v>
      </c>
      <c r="C21" s="59" t="s">
        <v>1485</v>
      </c>
      <c r="D21" s="60" t="s">
        <v>670</v>
      </c>
      <c r="E21" s="61" t="s">
        <v>675</v>
      </c>
      <c r="F21" s="62">
        <v>2003</v>
      </c>
      <c r="G21" s="5"/>
      <c r="H21" s="55">
        <v>645</v>
      </c>
      <c r="I21" s="7"/>
      <c r="J21" s="8"/>
    </row>
    <row r="22" spans="1:10" x14ac:dyDescent="0.25">
      <c r="A22" s="22">
        <v>878</v>
      </c>
      <c r="B22" s="22">
        <v>3</v>
      </c>
      <c r="C22" s="59" t="s">
        <v>1486</v>
      </c>
      <c r="D22" s="60" t="s">
        <v>671</v>
      </c>
      <c r="E22" s="61" t="s">
        <v>676</v>
      </c>
      <c r="F22" s="62">
        <v>2006</v>
      </c>
      <c r="G22" s="5"/>
      <c r="H22" s="55">
        <v>2559</v>
      </c>
      <c r="I22" s="7"/>
      <c r="J22" s="8"/>
    </row>
    <row r="23" spans="1:10" x14ac:dyDescent="0.25">
      <c r="A23" s="10">
        <v>20</v>
      </c>
      <c r="B23" s="10">
        <f>SUM(B4:B22)</f>
        <v>72</v>
      </c>
      <c r="H23" s="11">
        <f>SUM(H4:H22)</f>
        <v>45044</v>
      </c>
      <c r="I23" s="7"/>
      <c r="J23" s="8"/>
    </row>
    <row r="24" spans="1:10" x14ac:dyDescent="0.25">
      <c r="I24" s="7"/>
      <c r="J24" s="8"/>
    </row>
    <row r="25" spans="1:10" x14ac:dyDescent="0.25">
      <c r="A25" s="12" t="s">
        <v>1280</v>
      </c>
      <c r="B25" s="12" t="s">
        <v>12</v>
      </c>
      <c r="I25" s="7"/>
      <c r="J25" s="8"/>
    </row>
    <row r="26" spans="1:10" ht="26.25" x14ac:dyDescent="0.4">
      <c r="A26" s="13">
        <f>+A23</f>
        <v>20</v>
      </c>
      <c r="B26" s="13">
        <f>+B23</f>
        <v>72</v>
      </c>
      <c r="C26" s="14" t="s">
        <v>13</v>
      </c>
      <c r="D26" s="1"/>
      <c r="E26" s="1"/>
      <c r="F26" s="1"/>
      <c r="G26" s="1"/>
      <c r="H26" s="1"/>
      <c r="I26" s="8"/>
      <c r="J26" s="8"/>
    </row>
    <row r="27" spans="1:10" x14ac:dyDescent="0.25">
      <c r="I27" s="7"/>
      <c r="J27" s="7"/>
    </row>
    <row r="28" spans="1:10" x14ac:dyDescent="0.25">
      <c r="I28" s="7"/>
      <c r="J28" s="7"/>
    </row>
    <row r="29" spans="1:10" x14ac:dyDescent="0.25">
      <c r="A29" s="15" t="s">
        <v>1820</v>
      </c>
      <c r="B29" s="15" t="s">
        <v>1</v>
      </c>
      <c r="C29" s="15" t="s">
        <v>1250</v>
      </c>
      <c r="D29" s="15" t="s">
        <v>3</v>
      </c>
      <c r="E29" s="15" t="s">
        <v>4</v>
      </c>
      <c r="F29" s="15" t="s">
        <v>5</v>
      </c>
      <c r="G29" s="15" t="s">
        <v>6</v>
      </c>
      <c r="H29" s="15" t="s">
        <v>7</v>
      </c>
      <c r="I29" s="16"/>
      <c r="J29" s="16"/>
    </row>
    <row r="30" spans="1:10" x14ac:dyDescent="0.25">
      <c r="A30" s="69">
        <v>474</v>
      </c>
      <c r="B30" s="69">
        <v>5</v>
      </c>
      <c r="C30" s="5" t="s">
        <v>1275</v>
      </c>
      <c r="D30" s="5" t="s">
        <v>1276</v>
      </c>
      <c r="E30" s="5"/>
      <c r="F30" s="5" t="s">
        <v>1277</v>
      </c>
      <c r="G30" s="5" t="s">
        <v>1487</v>
      </c>
      <c r="H30" s="55">
        <v>1475</v>
      </c>
      <c r="I30" s="7"/>
      <c r="J30" s="16"/>
    </row>
    <row r="31" spans="1:10" x14ac:dyDescent="0.25">
      <c r="A31" s="10">
        <v>1</v>
      </c>
      <c r="B31" s="10">
        <f>SUM(B30)</f>
        <v>5</v>
      </c>
      <c r="H31" s="11">
        <f>SUM(H30)</f>
        <v>1475</v>
      </c>
      <c r="I31" s="7"/>
      <c r="J31" s="16"/>
    </row>
    <row r="32" spans="1:10" x14ac:dyDescent="0.25">
      <c r="H32" s="11"/>
      <c r="I32" s="7"/>
      <c r="J32" s="16"/>
    </row>
    <row r="33" spans="1:10" x14ac:dyDescent="0.25">
      <c r="A33" s="12" t="s">
        <v>1280</v>
      </c>
      <c r="B33" s="12" t="s">
        <v>12</v>
      </c>
      <c r="I33" s="7"/>
      <c r="J33" s="16"/>
    </row>
    <row r="34" spans="1:10" ht="26.25" x14ac:dyDescent="0.4">
      <c r="A34" s="13">
        <v>1</v>
      </c>
      <c r="B34" s="13">
        <f>+B30</f>
        <v>5</v>
      </c>
      <c r="C34" s="19" t="s">
        <v>1695</v>
      </c>
      <c r="D34" s="15"/>
      <c r="E34" s="15"/>
      <c r="F34" s="15"/>
      <c r="G34" s="15"/>
      <c r="H34" s="15"/>
      <c r="I34" s="16"/>
      <c r="J34" s="16"/>
    </row>
    <row r="36" spans="1:10" x14ac:dyDescent="0.25">
      <c r="E36" s="12" t="s">
        <v>1280</v>
      </c>
      <c r="F36" s="12" t="s">
        <v>12</v>
      </c>
    </row>
    <row r="37" spans="1:10" ht="26.25" x14ac:dyDescent="0.4">
      <c r="E37" s="13">
        <f>+A26+A34</f>
        <v>21</v>
      </c>
      <c r="F37" s="13">
        <f>+B26+B34</f>
        <v>77</v>
      </c>
      <c r="G37" s="17" t="s">
        <v>7</v>
      </c>
      <c r="H37" s="18">
        <f>+H23+H31</f>
        <v>46519</v>
      </c>
    </row>
    <row r="40" spans="1:10" ht="27.75" x14ac:dyDescent="0.4">
      <c r="A40" s="209" t="s">
        <v>16</v>
      </c>
      <c r="B40" s="209"/>
      <c r="C40" s="209"/>
      <c r="D40" s="209"/>
      <c r="E40" s="209"/>
      <c r="F40" s="209"/>
      <c r="G40" s="209"/>
      <c r="H40" s="209"/>
      <c r="I40" s="209"/>
      <c r="J40" s="209"/>
    </row>
    <row r="41" spans="1:10" ht="27.75" x14ac:dyDescent="0.4">
      <c r="A41" s="212" t="s">
        <v>29</v>
      </c>
      <c r="B41" s="212"/>
      <c r="C41" s="212"/>
      <c r="D41" s="212"/>
      <c r="E41" s="212"/>
      <c r="F41" s="212"/>
      <c r="G41" s="212"/>
      <c r="H41" s="212"/>
      <c r="I41" s="84"/>
      <c r="J41" s="84"/>
    </row>
    <row r="42" spans="1:10" x14ac:dyDescent="0.25">
      <c r="A42" s="52" t="s">
        <v>0</v>
      </c>
      <c r="B42" s="52" t="s">
        <v>1</v>
      </c>
      <c r="C42" s="29" t="s">
        <v>1250</v>
      </c>
      <c r="D42" s="52" t="s">
        <v>3</v>
      </c>
      <c r="E42" s="52" t="s">
        <v>4</v>
      </c>
      <c r="F42" s="52" t="s">
        <v>5</v>
      </c>
      <c r="G42" s="52" t="s">
        <v>6</v>
      </c>
      <c r="H42" s="52" t="s">
        <v>7</v>
      </c>
      <c r="I42" s="20"/>
      <c r="J42" s="20"/>
    </row>
    <row r="43" spans="1:10" x14ac:dyDescent="0.25">
      <c r="A43" s="47" t="s">
        <v>1984</v>
      </c>
      <c r="B43" s="48">
        <v>6</v>
      </c>
      <c r="C43" s="49" t="s">
        <v>2345</v>
      </c>
      <c r="D43" s="48" t="s">
        <v>2346</v>
      </c>
      <c r="E43" s="48" t="s">
        <v>2347</v>
      </c>
      <c r="F43" s="48">
        <v>2015</v>
      </c>
      <c r="G43" s="47" t="s">
        <v>1767</v>
      </c>
      <c r="H43" s="50">
        <v>2040</v>
      </c>
      <c r="J43" s="20"/>
    </row>
    <row r="44" spans="1:10" x14ac:dyDescent="0.25">
      <c r="A44" s="47" t="s">
        <v>2293</v>
      </c>
      <c r="B44" s="48">
        <v>21</v>
      </c>
      <c r="C44" s="49" t="s">
        <v>2348</v>
      </c>
      <c r="D44" s="48" t="s">
        <v>2349</v>
      </c>
      <c r="E44" s="48" t="s">
        <v>2350</v>
      </c>
      <c r="F44" s="48"/>
      <c r="G44" s="47"/>
      <c r="H44" s="50">
        <v>16926</v>
      </c>
      <c r="J44" s="20"/>
    </row>
    <row r="45" spans="1:10" x14ac:dyDescent="0.25">
      <c r="A45" s="47" t="s">
        <v>2005</v>
      </c>
      <c r="B45" s="48">
        <v>10</v>
      </c>
      <c r="C45" s="49" t="s">
        <v>2351</v>
      </c>
      <c r="D45" s="48" t="s">
        <v>2352</v>
      </c>
      <c r="E45" s="48"/>
      <c r="F45" s="48"/>
      <c r="G45" s="47"/>
      <c r="H45" s="50">
        <v>8560</v>
      </c>
      <c r="J45" s="20"/>
    </row>
    <row r="46" spans="1:10" x14ac:dyDescent="0.25">
      <c r="A46" s="47" t="s">
        <v>2005</v>
      </c>
      <c r="B46" s="48">
        <v>2</v>
      </c>
      <c r="C46" s="49" t="s">
        <v>2353</v>
      </c>
      <c r="D46" s="48" t="s">
        <v>2354</v>
      </c>
      <c r="E46" s="48"/>
      <c r="F46" s="48"/>
      <c r="G46" s="47"/>
      <c r="H46" s="50">
        <v>6364.4</v>
      </c>
      <c r="J46" s="20"/>
    </row>
    <row r="47" spans="1:10" x14ac:dyDescent="0.25">
      <c r="A47" s="47" t="s">
        <v>2005</v>
      </c>
      <c r="B47" s="48">
        <v>3</v>
      </c>
      <c r="C47" s="49" t="s">
        <v>2355</v>
      </c>
      <c r="D47" s="48" t="s">
        <v>2356</v>
      </c>
      <c r="E47" s="48"/>
      <c r="F47" s="48"/>
      <c r="G47" s="47"/>
      <c r="H47" s="50">
        <v>3267.6</v>
      </c>
      <c r="J47" s="20"/>
    </row>
    <row r="48" spans="1:10" x14ac:dyDescent="0.25">
      <c r="A48" s="47" t="s">
        <v>2020</v>
      </c>
      <c r="B48" s="48">
        <v>1</v>
      </c>
      <c r="C48" s="49" t="s">
        <v>2357</v>
      </c>
      <c r="D48" s="48" t="s">
        <v>2358</v>
      </c>
      <c r="E48" s="48" t="s">
        <v>2359</v>
      </c>
      <c r="F48" s="48">
        <v>2015</v>
      </c>
      <c r="G48" s="47"/>
      <c r="H48" s="50">
        <v>1800</v>
      </c>
      <c r="J48" s="20"/>
    </row>
    <row r="49" spans="1:10" x14ac:dyDescent="0.25">
      <c r="A49" s="47" t="s">
        <v>2020</v>
      </c>
      <c r="B49" s="48">
        <v>1</v>
      </c>
      <c r="C49" s="49" t="s">
        <v>2360</v>
      </c>
      <c r="D49" s="48" t="s">
        <v>2361</v>
      </c>
      <c r="E49" s="48" t="s">
        <v>2359</v>
      </c>
      <c r="F49" s="48">
        <v>2011</v>
      </c>
      <c r="G49" s="47"/>
      <c r="H49" s="50">
        <v>1696</v>
      </c>
      <c r="J49" s="20"/>
    </row>
    <row r="50" spans="1:10" x14ac:dyDescent="0.25">
      <c r="A50" s="47" t="s">
        <v>2020</v>
      </c>
      <c r="B50" s="48">
        <v>2</v>
      </c>
      <c r="C50" s="49" t="s">
        <v>2362</v>
      </c>
      <c r="D50" s="48" t="s">
        <v>2363</v>
      </c>
      <c r="E50" s="48" t="s">
        <v>2359</v>
      </c>
      <c r="F50" s="48">
        <v>2009</v>
      </c>
      <c r="G50" s="47"/>
      <c r="H50" s="50">
        <v>3952</v>
      </c>
      <c r="J50" s="20"/>
    </row>
    <row r="51" spans="1:10" x14ac:dyDescent="0.25">
      <c r="A51" s="47" t="s">
        <v>2020</v>
      </c>
      <c r="B51" s="48">
        <v>2</v>
      </c>
      <c r="C51" s="49" t="s">
        <v>2364</v>
      </c>
      <c r="D51" s="48" t="s">
        <v>2365</v>
      </c>
      <c r="E51" s="48"/>
      <c r="F51" s="48"/>
      <c r="G51" s="47"/>
      <c r="H51" s="50">
        <v>4240</v>
      </c>
      <c r="J51" s="20"/>
    </row>
    <row r="52" spans="1:10" x14ac:dyDescent="0.25">
      <c r="A52" s="47" t="s">
        <v>2020</v>
      </c>
      <c r="B52" s="48">
        <v>2</v>
      </c>
      <c r="C52" s="49" t="s">
        <v>2366</v>
      </c>
      <c r="D52" s="48" t="s">
        <v>2367</v>
      </c>
      <c r="E52" s="48" t="s">
        <v>2359</v>
      </c>
      <c r="F52" s="48">
        <v>2016</v>
      </c>
      <c r="G52" s="47"/>
      <c r="H52" s="50">
        <v>2768</v>
      </c>
      <c r="J52" s="20"/>
    </row>
    <row r="53" spans="1:10" x14ac:dyDescent="0.25">
      <c r="A53" s="47" t="s">
        <v>2020</v>
      </c>
      <c r="B53" s="48">
        <v>2</v>
      </c>
      <c r="C53" s="49" t="s">
        <v>2368</v>
      </c>
      <c r="D53" s="48" t="s">
        <v>2369</v>
      </c>
      <c r="E53" s="48" t="s">
        <v>2359</v>
      </c>
      <c r="F53" s="48">
        <v>2014</v>
      </c>
      <c r="G53" s="47"/>
      <c r="H53" s="50">
        <v>4240</v>
      </c>
      <c r="J53" s="20"/>
    </row>
    <row r="54" spans="1:10" x14ac:dyDescent="0.25">
      <c r="A54" s="47" t="s">
        <v>2020</v>
      </c>
      <c r="B54" s="48">
        <v>1</v>
      </c>
      <c r="C54" s="49" t="s">
        <v>2370</v>
      </c>
      <c r="D54" s="48" t="s">
        <v>2371</v>
      </c>
      <c r="E54" s="48" t="s">
        <v>2359</v>
      </c>
      <c r="F54" s="48">
        <v>2011</v>
      </c>
      <c r="G54" s="47"/>
      <c r="H54" s="50">
        <v>1800</v>
      </c>
      <c r="J54" s="20"/>
    </row>
    <row r="55" spans="1:10" x14ac:dyDescent="0.25">
      <c r="A55" s="47" t="s">
        <v>2020</v>
      </c>
      <c r="B55" s="48">
        <v>1</v>
      </c>
      <c r="C55" s="49" t="s">
        <v>2372</v>
      </c>
      <c r="D55" s="48" t="s">
        <v>2373</v>
      </c>
      <c r="E55" s="48" t="s">
        <v>2359</v>
      </c>
      <c r="F55" s="48">
        <v>2010</v>
      </c>
      <c r="G55" s="47"/>
      <c r="H55" s="50">
        <v>1832</v>
      </c>
      <c r="J55" s="20"/>
    </row>
    <row r="56" spans="1:10" x14ac:dyDescent="0.25">
      <c r="A56" s="47" t="s">
        <v>2020</v>
      </c>
      <c r="B56" s="48">
        <v>1</v>
      </c>
      <c r="C56" s="49" t="s">
        <v>2374</v>
      </c>
      <c r="D56" s="48" t="s">
        <v>2375</v>
      </c>
      <c r="E56" s="48" t="s">
        <v>2359</v>
      </c>
      <c r="F56" s="48">
        <v>2007</v>
      </c>
      <c r="G56" s="47"/>
      <c r="H56" s="50">
        <v>3248</v>
      </c>
      <c r="J56" s="20"/>
    </row>
    <row r="57" spans="1:10" x14ac:dyDescent="0.25">
      <c r="A57" s="47" t="s">
        <v>2020</v>
      </c>
      <c r="B57" s="48">
        <v>1</v>
      </c>
      <c r="C57" s="49" t="s">
        <v>2376</v>
      </c>
      <c r="D57" s="48" t="s">
        <v>2377</v>
      </c>
      <c r="E57" s="48" t="s">
        <v>2359</v>
      </c>
      <c r="F57" s="48">
        <v>2007</v>
      </c>
      <c r="G57" s="47"/>
      <c r="H57" s="50">
        <v>2496</v>
      </c>
      <c r="J57" s="20"/>
    </row>
    <row r="58" spans="1:10" x14ac:dyDescent="0.25">
      <c r="A58" s="47" t="s">
        <v>2020</v>
      </c>
      <c r="B58" s="48">
        <v>1</v>
      </c>
      <c r="C58" s="49" t="s">
        <v>2378</v>
      </c>
      <c r="D58" s="48" t="s">
        <v>2379</v>
      </c>
      <c r="E58" s="48" t="s">
        <v>2359</v>
      </c>
      <c r="F58" s="48">
        <v>2013</v>
      </c>
      <c r="G58" s="47"/>
      <c r="H58" s="50">
        <v>1976</v>
      </c>
      <c r="J58" s="20"/>
    </row>
    <row r="59" spans="1:10" x14ac:dyDescent="0.25">
      <c r="A59" s="47" t="s">
        <v>2020</v>
      </c>
      <c r="B59" s="48">
        <v>1</v>
      </c>
      <c r="C59" s="49" t="s">
        <v>2380</v>
      </c>
      <c r="D59" s="48" t="s">
        <v>2381</v>
      </c>
      <c r="E59" s="48" t="s">
        <v>2359</v>
      </c>
      <c r="F59" s="48">
        <v>2013</v>
      </c>
      <c r="G59" s="47"/>
      <c r="H59" s="50">
        <v>1128</v>
      </c>
      <c r="J59" s="20"/>
    </row>
    <row r="60" spans="1:10" x14ac:dyDescent="0.25">
      <c r="A60" s="47" t="s">
        <v>2020</v>
      </c>
      <c r="B60" s="48">
        <v>1</v>
      </c>
      <c r="C60" s="49" t="s">
        <v>2382</v>
      </c>
      <c r="D60" s="48" t="s">
        <v>2383</v>
      </c>
      <c r="E60" s="48" t="s">
        <v>2359</v>
      </c>
      <c r="F60" s="48">
        <v>2011</v>
      </c>
      <c r="G60" s="47"/>
      <c r="H60" s="50">
        <v>1272</v>
      </c>
      <c r="J60" s="20"/>
    </row>
    <row r="61" spans="1:10" x14ac:dyDescent="0.25">
      <c r="A61" s="47" t="s">
        <v>2020</v>
      </c>
      <c r="B61" s="48">
        <v>1</v>
      </c>
      <c r="C61" s="49" t="s">
        <v>2384</v>
      </c>
      <c r="D61" s="48" t="s">
        <v>2027</v>
      </c>
      <c r="E61" s="48" t="s">
        <v>2359</v>
      </c>
      <c r="F61" s="48">
        <v>2014</v>
      </c>
      <c r="G61" s="47"/>
      <c r="H61" s="50">
        <v>1552</v>
      </c>
      <c r="J61" s="20"/>
    </row>
    <row r="62" spans="1:10" x14ac:dyDescent="0.25">
      <c r="A62" s="47" t="s">
        <v>2020</v>
      </c>
      <c r="B62" s="48">
        <v>1</v>
      </c>
      <c r="C62" s="49" t="s">
        <v>2385</v>
      </c>
      <c r="D62" s="48" t="s">
        <v>2386</v>
      </c>
      <c r="E62" s="48" t="s">
        <v>2359</v>
      </c>
      <c r="F62" s="48">
        <v>2018</v>
      </c>
      <c r="G62" s="47"/>
      <c r="H62" s="50">
        <v>1640</v>
      </c>
      <c r="J62" s="20"/>
    </row>
    <row r="63" spans="1:10" x14ac:dyDescent="0.25">
      <c r="A63" s="47" t="s">
        <v>2020</v>
      </c>
      <c r="B63" s="48">
        <v>1</v>
      </c>
      <c r="C63" s="49" t="s">
        <v>2387</v>
      </c>
      <c r="D63" s="48" t="s">
        <v>2388</v>
      </c>
      <c r="E63" s="48" t="s">
        <v>2359</v>
      </c>
      <c r="F63" s="48">
        <v>2017</v>
      </c>
      <c r="G63" s="47"/>
      <c r="H63" s="50">
        <v>400</v>
      </c>
      <c r="J63" s="20"/>
    </row>
    <row r="64" spans="1:10" x14ac:dyDescent="0.25">
      <c r="A64" s="47" t="s">
        <v>2020</v>
      </c>
      <c r="B64" s="48">
        <v>2</v>
      </c>
      <c r="C64" s="49" t="s">
        <v>2389</v>
      </c>
      <c r="D64" s="48" t="s">
        <v>2027</v>
      </c>
      <c r="E64" s="48" t="s">
        <v>2359</v>
      </c>
      <c r="F64" s="48">
        <v>2010</v>
      </c>
      <c r="G64" s="47"/>
      <c r="H64" s="50">
        <v>3664</v>
      </c>
      <c r="J64" s="20"/>
    </row>
    <row r="65" spans="1:10" x14ac:dyDescent="0.25">
      <c r="A65" s="47" t="s">
        <v>2020</v>
      </c>
      <c r="B65" s="48">
        <v>1</v>
      </c>
      <c r="C65" s="49" t="s">
        <v>2390</v>
      </c>
      <c r="D65" s="48" t="s">
        <v>2391</v>
      </c>
      <c r="E65" s="48" t="s">
        <v>2359</v>
      </c>
      <c r="F65" s="48">
        <v>2014</v>
      </c>
      <c r="G65" s="47"/>
      <c r="H65" s="50">
        <v>2080</v>
      </c>
      <c r="J65" s="20"/>
    </row>
    <row r="66" spans="1:10" x14ac:dyDescent="0.25">
      <c r="A66" s="47" t="s">
        <v>2020</v>
      </c>
      <c r="B66" s="48">
        <v>2</v>
      </c>
      <c r="C66" s="49" t="s">
        <v>2392</v>
      </c>
      <c r="D66" s="48" t="s">
        <v>2393</v>
      </c>
      <c r="E66" s="48" t="s">
        <v>2023</v>
      </c>
      <c r="F66" s="48">
        <v>2017</v>
      </c>
      <c r="G66" s="47"/>
      <c r="H66" s="50">
        <v>6096</v>
      </c>
      <c r="J66" s="20"/>
    </row>
    <row r="67" spans="1:10" x14ac:dyDescent="0.25">
      <c r="A67" s="47" t="s">
        <v>2020</v>
      </c>
      <c r="B67" s="48">
        <v>3</v>
      </c>
      <c r="C67" s="49" t="s">
        <v>2394</v>
      </c>
      <c r="D67" s="48" t="s">
        <v>2395</v>
      </c>
      <c r="E67" s="48" t="s">
        <v>2023</v>
      </c>
      <c r="F67" s="48">
        <v>2018</v>
      </c>
      <c r="G67" s="47"/>
      <c r="H67" s="50">
        <v>5088</v>
      </c>
      <c r="J67" s="20"/>
    </row>
    <row r="68" spans="1:10" x14ac:dyDescent="0.25">
      <c r="A68" s="47" t="s">
        <v>2020</v>
      </c>
      <c r="B68" s="48">
        <v>2</v>
      </c>
      <c r="C68" s="49" t="s">
        <v>2396</v>
      </c>
      <c r="D68" s="48" t="s">
        <v>2397</v>
      </c>
      <c r="E68" s="48" t="s">
        <v>2398</v>
      </c>
      <c r="F68" s="48">
        <v>2009</v>
      </c>
      <c r="G68" s="47"/>
      <c r="H68" s="50">
        <v>3824</v>
      </c>
      <c r="J68" s="20"/>
    </row>
    <row r="69" spans="1:10" x14ac:dyDescent="0.25">
      <c r="A69" s="47" t="s">
        <v>2020</v>
      </c>
      <c r="B69" s="48">
        <v>1</v>
      </c>
      <c r="C69" s="49" t="s">
        <v>2399</v>
      </c>
      <c r="D69" s="48" t="s">
        <v>2400</v>
      </c>
      <c r="E69" s="48" t="s">
        <v>2359</v>
      </c>
      <c r="F69" s="48">
        <v>2011</v>
      </c>
      <c r="G69" s="47"/>
      <c r="H69" s="50">
        <v>2120</v>
      </c>
      <c r="J69" s="20"/>
    </row>
    <row r="70" spans="1:10" x14ac:dyDescent="0.25">
      <c r="A70" s="47" t="s">
        <v>2020</v>
      </c>
      <c r="B70" s="48">
        <v>2</v>
      </c>
      <c r="C70" s="49" t="s">
        <v>2401</v>
      </c>
      <c r="D70" s="48"/>
      <c r="E70" s="48" t="s">
        <v>2023</v>
      </c>
      <c r="F70" s="48">
        <v>2009</v>
      </c>
      <c r="G70" s="47"/>
      <c r="H70" s="50">
        <v>1360</v>
      </c>
      <c r="J70" s="20"/>
    </row>
    <row r="71" spans="1:10" x14ac:dyDescent="0.25">
      <c r="A71" s="47" t="s">
        <v>2020</v>
      </c>
      <c r="B71" s="48">
        <v>1</v>
      </c>
      <c r="C71" s="49" t="s">
        <v>2402</v>
      </c>
      <c r="D71" s="48" t="s">
        <v>2403</v>
      </c>
      <c r="E71" s="48" t="s">
        <v>2359</v>
      </c>
      <c r="F71" s="48">
        <v>2011</v>
      </c>
      <c r="G71" s="47"/>
      <c r="H71" s="50">
        <v>1832</v>
      </c>
      <c r="J71" s="20"/>
    </row>
    <row r="72" spans="1:10" x14ac:dyDescent="0.25">
      <c r="A72" s="47" t="s">
        <v>2020</v>
      </c>
      <c r="B72" s="48">
        <v>1</v>
      </c>
      <c r="C72" s="49" t="s">
        <v>2404</v>
      </c>
      <c r="D72" s="48" t="s">
        <v>2405</v>
      </c>
      <c r="E72" s="48" t="s">
        <v>2359</v>
      </c>
      <c r="F72" s="48">
        <v>2016</v>
      </c>
      <c r="G72" s="47"/>
      <c r="H72" s="50">
        <v>1944</v>
      </c>
      <c r="J72" s="20"/>
    </row>
    <row r="73" spans="1:10" x14ac:dyDescent="0.25">
      <c r="A73" s="47" t="s">
        <v>2020</v>
      </c>
      <c r="B73" s="48">
        <v>1</v>
      </c>
      <c r="C73" s="49" t="s">
        <v>2406</v>
      </c>
      <c r="D73" s="48" t="s">
        <v>2407</v>
      </c>
      <c r="E73" s="48" t="s">
        <v>2359</v>
      </c>
      <c r="F73" s="48">
        <v>2010</v>
      </c>
      <c r="G73" s="47"/>
      <c r="H73" s="50">
        <v>976</v>
      </c>
      <c r="J73" s="20"/>
    </row>
    <row r="74" spans="1:10" x14ac:dyDescent="0.25">
      <c r="A74" s="47" t="s">
        <v>2222</v>
      </c>
      <c r="B74" s="48">
        <v>2</v>
      </c>
      <c r="C74" s="49" t="s">
        <v>2408</v>
      </c>
      <c r="D74" s="48" t="s">
        <v>2409</v>
      </c>
      <c r="E74" s="48"/>
      <c r="F74" s="48"/>
      <c r="G74" s="47"/>
      <c r="H74" s="50">
        <v>720</v>
      </c>
      <c r="J74" s="20"/>
    </row>
    <row r="75" spans="1:10" x14ac:dyDescent="0.25">
      <c r="A75" s="47" t="s">
        <v>2222</v>
      </c>
      <c r="B75" s="48">
        <v>2</v>
      </c>
      <c r="C75" s="49" t="s">
        <v>2410</v>
      </c>
      <c r="D75" s="48" t="s">
        <v>2411</v>
      </c>
      <c r="E75" s="48"/>
      <c r="F75" s="48"/>
      <c r="G75" s="47"/>
      <c r="H75" s="50">
        <v>6460</v>
      </c>
      <c r="J75" s="20"/>
    </row>
    <row r="76" spans="1:10" x14ac:dyDescent="0.25">
      <c r="A76" s="47" t="s">
        <v>2222</v>
      </c>
      <c r="B76" s="48">
        <v>2</v>
      </c>
      <c r="C76" s="49" t="s">
        <v>2412</v>
      </c>
      <c r="D76" s="48" t="s">
        <v>2413</v>
      </c>
      <c r="E76" s="48"/>
      <c r="F76" s="48"/>
      <c r="G76" s="47"/>
      <c r="H76" s="50">
        <v>5852</v>
      </c>
      <c r="J76" s="20"/>
    </row>
    <row r="77" spans="1:10" x14ac:dyDescent="0.25">
      <c r="A77" s="47" t="s">
        <v>2222</v>
      </c>
      <c r="B77" s="48">
        <v>2</v>
      </c>
      <c r="C77" s="49" t="s">
        <v>2414</v>
      </c>
      <c r="D77" s="48" t="s">
        <v>2415</v>
      </c>
      <c r="E77" s="48"/>
      <c r="F77" s="48"/>
      <c r="G77" s="47"/>
      <c r="H77" s="50">
        <v>5368</v>
      </c>
      <c r="J77" s="20"/>
    </row>
    <row r="78" spans="1:10" x14ac:dyDescent="0.25">
      <c r="A78" s="47" t="s">
        <v>2222</v>
      </c>
      <c r="B78" s="48">
        <v>2</v>
      </c>
      <c r="C78" s="49" t="s">
        <v>2416</v>
      </c>
      <c r="D78" s="48" t="s">
        <v>2417</v>
      </c>
      <c r="E78" s="48"/>
      <c r="F78" s="48"/>
      <c r="G78" s="47"/>
      <c r="H78" s="50">
        <v>6080</v>
      </c>
      <c r="J78" s="20"/>
    </row>
    <row r="79" spans="1:10" x14ac:dyDescent="0.25">
      <c r="A79" s="47" t="s">
        <v>2222</v>
      </c>
      <c r="B79" s="48">
        <v>2</v>
      </c>
      <c r="C79" s="49" t="s">
        <v>2418</v>
      </c>
      <c r="D79" s="48" t="s">
        <v>2419</v>
      </c>
      <c r="E79" s="48"/>
      <c r="F79" s="48"/>
      <c r="G79" s="47"/>
      <c r="H79" s="50">
        <v>7506</v>
      </c>
      <c r="J79" s="20"/>
    </row>
    <row r="80" spans="1:10" x14ac:dyDescent="0.25">
      <c r="A80" s="47" t="s">
        <v>2222</v>
      </c>
      <c r="B80" s="48">
        <v>2</v>
      </c>
      <c r="C80" s="49" t="s">
        <v>2420</v>
      </c>
      <c r="D80" s="48" t="s">
        <v>2421</v>
      </c>
      <c r="E80" s="48"/>
      <c r="F80" s="48"/>
      <c r="G80" s="47"/>
      <c r="H80" s="50">
        <v>2604</v>
      </c>
      <c r="J80" s="20"/>
    </row>
    <row r="81" spans="1:10" x14ac:dyDescent="0.25">
      <c r="A81" s="47" t="s">
        <v>2222</v>
      </c>
      <c r="B81" s="48">
        <v>2</v>
      </c>
      <c r="C81" s="49" t="s">
        <v>2422</v>
      </c>
      <c r="D81" s="48" t="s">
        <v>2423</v>
      </c>
      <c r="E81" s="48"/>
      <c r="F81" s="48"/>
      <c r="G81" s="47"/>
      <c r="H81" s="50">
        <v>7392</v>
      </c>
      <c r="J81" s="20"/>
    </row>
    <row r="82" spans="1:10" x14ac:dyDescent="0.25">
      <c r="A82" s="47" t="s">
        <v>2222</v>
      </c>
      <c r="B82" s="48">
        <v>2</v>
      </c>
      <c r="C82" s="49" t="s">
        <v>2424</v>
      </c>
      <c r="D82" s="48" t="s">
        <v>2425</v>
      </c>
      <c r="E82" s="48"/>
      <c r="F82" s="48"/>
      <c r="G82" s="47"/>
      <c r="H82" s="50">
        <v>4940</v>
      </c>
      <c r="J82" s="20"/>
    </row>
    <row r="83" spans="1:10" x14ac:dyDescent="0.25">
      <c r="A83" s="47" t="s">
        <v>2222</v>
      </c>
      <c r="B83" s="48">
        <v>2</v>
      </c>
      <c r="C83" s="49" t="s">
        <v>2426</v>
      </c>
      <c r="D83" s="48" t="s">
        <v>2427</v>
      </c>
      <c r="E83" s="48"/>
      <c r="F83" s="48"/>
      <c r="G83" s="47"/>
      <c r="H83" s="50">
        <v>3202</v>
      </c>
      <c r="J83" s="20"/>
    </row>
    <row r="84" spans="1:10" x14ac:dyDescent="0.25">
      <c r="A84" s="47" t="s">
        <v>2222</v>
      </c>
      <c r="B84" s="48">
        <v>2</v>
      </c>
      <c r="C84" s="49" t="s">
        <v>2428</v>
      </c>
      <c r="D84" s="48" t="s">
        <v>2429</v>
      </c>
      <c r="E84" s="48"/>
      <c r="F84" s="48"/>
      <c r="G84" s="47"/>
      <c r="H84" s="50">
        <v>1380</v>
      </c>
      <c r="J84" s="20"/>
    </row>
    <row r="85" spans="1:10" x14ac:dyDescent="0.25">
      <c r="A85" s="47" t="s">
        <v>2222</v>
      </c>
      <c r="B85" s="48">
        <v>2</v>
      </c>
      <c r="C85" s="49" t="s">
        <v>2430</v>
      </c>
      <c r="D85" s="48" t="s">
        <v>2431</v>
      </c>
      <c r="E85" s="48"/>
      <c r="F85" s="48"/>
      <c r="G85" s="47"/>
      <c r="H85" s="50">
        <v>3230</v>
      </c>
      <c r="J85" s="20"/>
    </row>
    <row r="86" spans="1:10" x14ac:dyDescent="0.25">
      <c r="A86" s="47" t="s">
        <v>2222</v>
      </c>
      <c r="B86" s="48">
        <v>2</v>
      </c>
      <c r="C86" s="49" t="s">
        <v>2432</v>
      </c>
      <c r="D86" s="48" t="s">
        <v>2433</v>
      </c>
      <c r="E86" s="48"/>
      <c r="F86" s="48"/>
      <c r="G86" s="47"/>
      <c r="H86" s="50">
        <v>2660</v>
      </c>
      <c r="J86" s="20"/>
    </row>
    <row r="87" spans="1:10" x14ac:dyDescent="0.25">
      <c r="A87" s="47" t="s">
        <v>2222</v>
      </c>
      <c r="B87" s="48">
        <v>2</v>
      </c>
      <c r="C87" s="49" t="s">
        <v>2434</v>
      </c>
      <c r="D87" s="48" t="s">
        <v>2435</v>
      </c>
      <c r="E87" s="48"/>
      <c r="F87" s="48"/>
      <c r="G87" s="47"/>
      <c r="H87" s="50">
        <v>3202</v>
      </c>
      <c r="J87" s="20"/>
    </row>
    <row r="88" spans="1:10" x14ac:dyDescent="0.25">
      <c r="A88" s="47" t="s">
        <v>2222</v>
      </c>
      <c r="B88" s="48">
        <v>2</v>
      </c>
      <c r="C88" s="49" t="s">
        <v>2436</v>
      </c>
      <c r="D88" s="48" t="s">
        <v>2437</v>
      </c>
      <c r="E88" s="48"/>
      <c r="F88" s="48"/>
      <c r="G88" s="47"/>
      <c r="H88" s="50">
        <v>1804</v>
      </c>
      <c r="J88" s="20"/>
    </row>
    <row r="89" spans="1:10" x14ac:dyDescent="0.25">
      <c r="A89" s="47" t="s">
        <v>2222</v>
      </c>
      <c r="B89" s="48">
        <v>2</v>
      </c>
      <c r="C89" s="49" t="s">
        <v>2438</v>
      </c>
      <c r="D89" s="48" t="s">
        <v>2439</v>
      </c>
      <c r="E89" s="48"/>
      <c r="F89" s="48"/>
      <c r="G89" s="47"/>
      <c r="H89" s="50">
        <v>4328</v>
      </c>
      <c r="J89" s="20"/>
    </row>
    <row r="90" spans="1:10" x14ac:dyDescent="0.25">
      <c r="A90" s="47" t="s">
        <v>2222</v>
      </c>
      <c r="B90" s="48">
        <v>2</v>
      </c>
      <c r="C90" s="49" t="s">
        <v>2440</v>
      </c>
      <c r="D90" s="48" t="s">
        <v>2441</v>
      </c>
      <c r="E90" s="48"/>
      <c r="F90" s="48"/>
      <c r="G90" s="47"/>
      <c r="H90" s="50">
        <v>3202</v>
      </c>
      <c r="J90" s="20"/>
    </row>
    <row r="91" spans="1:10" x14ac:dyDescent="0.25">
      <c r="A91" s="47" t="s">
        <v>2222</v>
      </c>
      <c r="B91" s="48">
        <v>2</v>
      </c>
      <c r="C91" s="49" t="s">
        <v>2442</v>
      </c>
      <c r="D91" s="48" t="s">
        <v>2443</v>
      </c>
      <c r="E91" s="48"/>
      <c r="F91" s="48"/>
      <c r="G91" s="47"/>
      <c r="H91" s="50">
        <v>3372</v>
      </c>
      <c r="J91" s="20"/>
    </row>
    <row r="92" spans="1:10" x14ac:dyDescent="0.25">
      <c r="A92" s="47" t="s">
        <v>2222</v>
      </c>
      <c r="B92" s="48">
        <v>2</v>
      </c>
      <c r="C92" s="49" t="s">
        <v>2444</v>
      </c>
      <c r="D92" s="48" t="s">
        <v>2445</v>
      </c>
      <c r="E92" s="48"/>
      <c r="F92" s="48"/>
      <c r="G92" s="47"/>
      <c r="H92" s="50">
        <v>5652</v>
      </c>
      <c r="J92" s="20"/>
    </row>
    <row r="93" spans="1:10" x14ac:dyDescent="0.25">
      <c r="A93" s="47" t="s">
        <v>2222</v>
      </c>
      <c r="B93" s="48">
        <v>2</v>
      </c>
      <c r="C93" s="49" t="s">
        <v>2446</v>
      </c>
      <c r="D93" s="48" t="s">
        <v>2447</v>
      </c>
      <c r="E93" s="48"/>
      <c r="F93" s="48"/>
      <c r="G93" s="47"/>
      <c r="H93" s="50">
        <v>2374</v>
      </c>
      <c r="J93" s="20"/>
    </row>
    <row r="94" spans="1:10" x14ac:dyDescent="0.25">
      <c r="A94" s="47" t="s">
        <v>2222</v>
      </c>
      <c r="B94" s="48">
        <v>2</v>
      </c>
      <c r="C94" s="49" t="s">
        <v>2448</v>
      </c>
      <c r="D94" s="48" t="s">
        <v>2449</v>
      </c>
      <c r="E94" s="48"/>
      <c r="F94" s="48"/>
      <c r="G94" s="47"/>
      <c r="H94" s="50">
        <v>3202</v>
      </c>
      <c r="J94" s="20"/>
    </row>
    <row r="95" spans="1:10" x14ac:dyDescent="0.25">
      <c r="A95" s="47" t="s">
        <v>2222</v>
      </c>
      <c r="B95" s="48">
        <v>2</v>
      </c>
      <c r="C95" s="49" t="s">
        <v>2450</v>
      </c>
      <c r="D95" s="48" t="s">
        <v>2451</v>
      </c>
      <c r="E95" s="48"/>
      <c r="F95" s="48"/>
      <c r="G95" s="47"/>
      <c r="H95" s="50">
        <v>2232</v>
      </c>
      <c r="J95" s="20"/>
    </row>
    <row r="96" spans="1:10" x14ac:dyDescent="0.25">
      <c r="A96" s="47" t="s">
        <v>2222</v>
      </c>
      <c r="B96" s="48">
        <v>2</v>
      </c>
      <c r="C96" s="49" t="s">
        <v>2452</v>
      </c>
      <c r="D96" s="48" t="s">
        <v>2453</v>
      </c>
      <c r="E96" s="48"/>
      <c r="F96" s="48"/>
      <c r="G96" s="47"/>
      <c r="H96" s="50">
        <v>3230</v>
      </c>
      <c r="J96" s="20"/>
    </row>
    <row r="97" spans="1:10" x14ac:dyDescent="0.25">
      <c r="A97" s="47" t="s">
        <v>2222</v>
      </c>
      <c r="B97" s="48">
        <v>2</v>
      </c>
      <c r="C97" s="49" t="s">
        <v>2454</v>
      </c>
      <c r="D97" s="48" t="s">
        <v>2455</v>
      </c>
      <c r="E97" s="48"/>
      <c r="F97" s="48"/>
      <c r="G97" s="47"/>
      <c r="H97" s="50">
        <v>2518</v>
      </c>
      <c r="J97" s="20"/>
    </row>
    <row r="98" spans="1:10" x14ac:dyDescent="0.25">
      <c r="A98" s="47" t="s">
        <v>2222</v>
      </c>
      <c r="B98" s="48">
        <v>2</v>
      </c>
      <c r="C98" s="49" t="s">
        <v>2456</v>
      </c>
      <c r="D98" s="48" t="s">
        <v>2457</v>
      </c>
      <c r="E98" s="48"/>
      <c r="F98" s="48"/>
      <c r="G98" s="47"/>
      <c r="H98" s="50">
        <v>3942</v>
      </c>
      <c r="J98" s="20"/>
    </row>
    <row r="99" spans="1:10" x14ac:dyDescent="0.25">
      <c r="A99" s="47" t="s">
        <v>2222</v>
      </c>
      <c r="B99" s="48">
        <v>2</v>
      </c>
      <c r="C99" s="49" t="s">
        <v>2458</v>
      </c>
      <c r="D99" s="48" t="s">
        <v>2459</v>
      </c>
      <c r="E99" s="48"/>
      <c r="F99" s="48"/>
      <c r="G99" s="47"/>
      <c r="H99" s="50">
        <v>2660</v>
      </c>
      <c r="J99" s="20"/>
    </row>
    <row r="100" spans="1:10" x14ac:dyDescent="0.25">
      <c r="A100" s="113">
        <v>57</v>
      </c>
      <c r="B100" s="10">
        <f>SUM(B43:B99)</f>
        <v>130</v>
      </c>
      <c r="H100" s="27">
        <f>SUM(H43:H99)</f>
        <v>201294</v>
      </c>
      <c r="J100" s="20"/>
    </row>
    <row r="101" spans="1:10" x14ac:dyDescent="0.25">
      <c r="A101" s="28"/>
      <c r="B101" s="29"/>
      <c r="C101" s="20"/>
      <c r="D101" s="20"/>
      <c r="E101" s="20"/>
      <c r="F101" s="20"/>
      <c r="G101" s="20"/>
      <c r="H101" s="30"/>
      <c r="I101" s="20"/>
      <c r="J101" s="20"/>
    </row>
    <row r="102" spans="1:10" x14ac:dyDescent="0.25">
      <c r="A102" s="31"/>
      <c r="B102" s="26"/>
      <c r="H102" s="27"/>
    </row>
    <row r="104" spans="1:10" x14ac:dyDescent="0.25">
      <c r="A104" s="32"/>
      <c r="B104" s="32"/>
      <c r="C104" s="32"/>
      <c r="D104" s="32"/>
      <c r="E104" s="32"/>
      <c r="F104" s="32"/>
      <c r="G104" s="32"/>
      <c r="H104" s="32"/>
      <c r="I104" s="33"/>
      <c r="J104" s="33"/>
    </row>
    <row r="105" spans="1:10" x14ac:dyDescent="0.25">
      <c r="I105" s="7"/>
      <c r="J105" s="33"/>
    </row>
    <row r="106" spans="1:10" ht="21" x14ac:dyDescent="0.35">
      <c r="A106" s="12" t="s">
        <v>1280</v>
      </c>
      <c r="B106" s="12" t="s">
        <v>12</v>
      </c>
      <c r="G106" s="17" t="s">
        <v>7</v>
      </c>
      <c r="H106" s="34">
        <f>+H100</f>
        <v>201294</v>
      </c>
      <c r="I106" s="7"/>
      <c r="J106" s="33"/>
    </row>
    <row r="107" spans="1:10" ht="26.25" x14ac:dyDescent="0.4">
      <c r="A107" s="35">
        <f>+A100</f>
        <v>57</v>
      </c>
      <c r="B107" s="35">
        <f>+B100</f>
        <v>130</v>
      </c>
      <c r="C107" s="36" t="s">
        <v>14</v>
      </c>
      <c r="D107" s="32"/>
      <c r="E107" s="32"/>
      <c r="F107" s="32"/>
      <c r="G107" s="32"/>
      <c r="H107" s="32"/>
      <c r="I107" s="33"/>
      <c r="J107" s="33"/>
    </row>
    <row r="109" spans="1:10" x14ac:dyDescent="0.25">
      <c r="E109" s="12" t="s">
        <v>1280</v>
      </c>
      <c r="F109" s="12" t="s">
        <v>12</v>
      </c>
    </row>
    <row r="110" spans="1:10" ht="26.25" x14ac:dyDescent="0.4">
      <c r="E110" s="35">
        <f>+A26+A34+A107</f>
        <v>78</v>
      </c>
      <c r="F110" s="35">
        <f>+B26+B34+B107</f>
        <v>207</v>
      </c>
      <c r="G110" s="17" t="s">
        <v>41</v>
      </c>
      <c r="H110" s="34">
        <f>+H23+H31+H100</f>
        <v>247813</v>
      </c>
    </row>
  </sheetData>
  <mergeCells count="4">
    <mergeCell ref="A1:J1"/>
    <mergeCell ref="A40:J40"/>
    <mergeCell ref="A2:H2"/>
    <mergeCell ref="A41:H4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97"/>
  <sheetViews>
    <sheetView topLeftCell="E70" workbookViewId="0">
      <selection activeCell="E98" sqref="E98"/>
    </sheetView>
  </sheetViews>
  <sheetFormatPr baseColWidth="10" defaultRowHeight="15" x14ac:dyDescent="0.25"/>
  <cols>
    <col min="3" max="3" width="73.140625" customWidth="1"/>
    <col min="4" max="4" width="56.42578125" customWidth="1"/>
    <col min="5" max="5" width="19.28515625" customWidth="1"/>
    <col min="7" max="7" width="22.140625" customWidth="1"/>
    <col min="8" max="8" width="18.5703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30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46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2">
        <v>879</v>
      </c>
      <c r="B4" s="22">
        <v>5</v>
      </c>
      <c r="C4" s="59" t="s">
        <v>1488</v>
      </c>
      <c r="D4" s="61" t="s">
        <v>1489</v>
      </c>
      <c r="E4" s="61"/>
      <c r="F4" s="62">
        <v>2016</v>
      </c>
      <c r="G4" s="60" t="s">
        <v>9</v>
      </c>
      <c r="H4" s="55">
        <v>1555</v>
      </c>
      <c r="I4" s="7"/>
      <c r="J4" s="8"/>
    </row>
    <row r="5" spans="1:10" x14ac:dyDescent="0.25">
      <c r="A5" s="22">
        <v>880</v>
      </c>
      <c r="B5" s="22">
        <v>5</v>
      </c>
      <c r="C5" s="59" t="s">
        <v>677</v>
      </c>
      <c r="D5" s="60" t="s">
        <v>685</v>
      </c>
      <c r="E5" s="60"/>
      <c r="F5" s="62">
        <v>2017</v>
      </c>
      <c r="G5" s="60" t="s">
        <v>9</v>
      </c>
      <c r="H5" s="55">
        <v>1450</v>
      </c>
      <c r="I5" s="7"/>
      <c r="J5" s="8"/>
    </row>
    <row r="6" spans="1:10" x14ac:dyDescent="0.25">
      <c r="A6" s="22">
        <v>881</v>
      </c>
      <c r="B6" s="22">
        <v>5</v>
      </c>
      <c r="C6" s="59" t="s">
        <v>678</v>
      </c>
      <c r="D6" s="60" t="s">
        <v>686</v>
      </c>
      <c r="E6" s="61" t="s">
        <v>8</v>
      </c>
      <c r="F6" s="62">
        <v>2015</v>
      </c>
      <c r="G6" s="60" t="s">
        <v>9</v>
      </c>
      <c r="H6" s="55">
        <v>1420</v>
      </c>
      <c r="I6" s="7"/>
      <c r="J6" s="8"/>
    </row>
    <row r="7" spans="1:10" x14ac:dyDescent="0.25">
      <c r="A7" s="22">
        <v>889</v>
      </c>
      <c r="B7" s="22">
        <v>3</v>
      </c>
      <c r="C7" s="59" t="s">
        <v>679</v>
      </c>
      <c r="D7" s="60" t="s">
        <v>687</v>
      </c>
      <c r="E7" s="93" t="s">
        <v>693</v>
      </c>
      <c r="F7" s="62">
        <v>2012</v>
      </c>
      <c r="G7" s="60" t="s">
        <v>10</v>
      </c>
      <c r="H7" s="55">
        <v>522</v>
      </c>
      <c r="I7" s="7"/>
      <c r="J7" s="8"/>
    </row>
    <row r="8" spans="1:10" x14ac:dyDescent="0.25">
      <c r="A8" s="22">
        <v>892</v>
      </c>
      <c r="B8" s="22">
        <v>5</v>
      </c>
      <c r="C8" s="59" t="s">
        <v>680</v>
      </c>
      <c r="D8" s="60" t="s">
        <v>688</v>
      </c>
      <c r="E8" s="61" t="s">
        <v>694</v>
      </c>
      <c r="F8" s="62">
        <v>2016</v>
      </c>
      <c r="G8" s="60" t="s">
        <v>699</v>
      </c>
      <c r="H8" s="55">
        <v>2515</v>
      </c>
      <c r="I8" s="7"/>
      <c r="J8" s="8"/>
    </row>
    <row r="9" spans="1:10" x14ac:dyDescent="0.25">
      <c r="A9" s="22">
        <v>893</v>
      </c>
      <c r="B9" s="22">
        <v>5</v>
      </c>
      <c r="C9" s="59" t="s">
        <v>681</v>
      </c>
      <c r="D9" s="60" t="s">
        <v>689</v>
      </c>
      <c r="E9" s="61" t="s">
        <v>694</v>
      </c>
      <c r="F9" s="62">
        <v>2016</v>
      </c>
      <c r="G9" s="60" t="s">
        <v>700</v>
      </c>
      <c r="H9" s="55">
        <v>1995</v>
      </c>
      <c r="I9" s="7"/>
      <c r="J9" s="8"/>
    </row>
    <row r="10" spans="1:10" ht="30" x14ac:dyDescent="0.25">
      <c r="A10" s="22">
        <v>895</v>
      </c>
      <c r="B10" s="22">
        <v>16</v>
      </c>
      <c r="C10" s="59" t="s">
        <v>682</v>
      </c>
      <c r="D10" s="60" t="s">
        <v>690</v>
      </c>
      <c r="E10" s="61" t="s">
        <v>695</v>
      </c>
      <c r="F10" s="62" t="s">
        <v>697</v>
      </c>
      <c r="G10" s="60" t="s">
        <v>700</v>
      </c>
      <c r="H10" s="55">
        <v>4048</v>
      </c>
      <c r="I10" s="7"/>
      <c r="J10" s="8"/>
    </row>
    <row r="11" spans="1:10" x14ac:dyDescent="0.25">
      <c r="A11" s="22">
        <v>896</v>
      </c>
      <c r="B11" s="22">
        <v>5</v>
      </c>
      <c r="C11" s="59" t="s">
        <v>683</v>
      </c>
      <c r="D11" s="60" t="s">
        <v>691</v>
      </c>
      <c r="E11" s="61" t="s">
        <v>63</v>
      </c>
      <c r="F11" s="62">
        <v>2010</v>
      </c>
      <c r="G11" s="60" t="s">
        <v>700</v>
      </c>
      <c r="H11" s="55">
        <v>1470</v>
      </c>
      <c r="I11" s="7"/>
      <c r="J11" s="8"/>
    </row>
    <row r="12" spans="1:10" x14ac:dyDescent="0.25">
      <c r="A12" s="22">
        <v>897</v>
      </c>
      <c r="B12" s="22">
        <v>3</v>
      </c>
      <c r="C12" s="59" t="s">
        <v>684</v>
      </c>
      <c r="D12" s="60" t="s">
        <v>692</v>
      </c>
      <c r="E12" s="61" t="s">
        <v>696</v>
      </c>
      <c r="F12" s="62" t="s">
        <v>698</v>
      </c>
      <c r="G12" s="60" t="s">
        <v>699</v>
      </c>
      <c r="H12" s="55">
        <v>1059</v>
      </c>
      <c r="I12" s="7"/>
      <c r="J12" s="8"/>
    </row>
    <row r="13" spans="1:10" x14ac:dyDescent="0.25">
      <c r="A13" s="10">
        <v>12</v>
      </c>
      <c r="B13" s="10">
        <f>SUM(B4:B12)</f>
        <v>52</v>
      </c>
      <c r="H13" s="11">
        <f>SUM(H4:H12)</f>
        <v>16034</v>
      </c>
      <c r="I13" s="7"/>
      <c r="J13" s="8"/>
    </row>
    <row r="14" spans="1:10" x14ac:dyDescent="0.25">
      <c r="I14" s="7"/>
      <c r="J14" s="8"/>
    </row>
    <row r="15" spans="1:10" x14ac:dyDescent="0.25">
      <c r="A15" s="12" t="s">
        <v>1280</v>
      </c>
      <c r="B15" s="12" t="s">
        <v>12</v>
      </c>
      <c r="I15" s="7"/>
      <c r="J15" s="8"/>
    </row>
    <row r="16" spans="1:10" ht="26.25" x14ac:dyDescent="0.4">
      <c r="A16" s="13">
        <f>+A13</f>
        <v>12</v>
      </c>
      <c r="B16" s="13">
        <f>+B13</f>
        <v>52</v>
      </c>
      <c r="C16" s="14" t="s">
        <v>13</v>
      </c>
      <c r="D16" s="1"/>
      <c r="E16" s="1"/>
      <c r="F16" s="1"/>
      <c r="G16" s="1"/>
      <c r="H16" s="1"/>
      <c r="I16" s="8"/>
      <c r="J16" s="8"/>
    </row>
    <row r="17" spans="1:10" x14ac:dyDescent="0.25">
      <c r="I17" s="7"/>
      <c r="J17" s="7"/>
    </row>
    <row r="18" spans="1:10" x14ac:dyDescent="0.25">
      <c r="I18" s="7"/>
      <c r="J18" s="7"/>
    </row>
    <row r="19" spans="1:10" x14ac:dyDescent="0.25">
      <c r="A19" s="15" t="s">
        <v>1820</v>
      </c>
      <c r="B19" s="15" t="s">
        <v>1</v>
      </c>
      <c r="C19" s="15" t="s">
        <v>1250</v>
      </c>
      <c r="D19" s="15" t="s">
        <v>3</v>
      </c>
      <c r="E19" s="15" t="s">
        <v>4</v>
      </c>
      <c r="F19" s="15" t="s">
        <v>5</v>
      </c>
      <c r="G19" s="15" t="s">
        <v>6</v>
      </c>
      <c r="H19" s="15" t="s">
        <v>7</v>
      </c>
      <c r="I19" s="16"/>
      <c r="J19" s="16"/>
    </row>
    <row r="20" spans="1:10" x14ac:dyDescent="0.25">
      <c r="A20" s="69">
        <v>2</v>
      </c>
      <c r="B20" s="69">
        <v>10</v>
      </c>
      <c r="C20" s="5" t="s">
        <v>1787</v>
      </c>
      <c r="D20" s="5"/>
      <c r="E20" s="5"/>
      <c r="F20" s="5"/>
      <c r="G20" s="5"/>
      <c r="H20" s="55">
        <v>4000</v>
      </c>
      <c r="I20" s="7"/>
      <c r="J20" s="16"/>
    </row>
    <row r="21" spans="1:10" x14ac:dyDescent="0.25">
      <c r="A21" s="128">
        <v>4585</v>
      </c>
      <c r="B21" s="128">
        <v>1</v>
      </c>
      <c r="C21" s="130" t="s">
        <v>1814</v>
      </c>
      <c r="D21" s="130" t="s">
        <v>1802</v>
      </c>
      <c r="E21" s="130"/>
      <c r="F21" s="130">
        <v>2018</v>
      </c>
      <c r="G21" s="130"/>
      <c r="H21" s="131">
        <v>6078</v>
      </c>
      <c r="I21" s="7"/>
      <c r="J21" s="16"/>
    </row>
    <row r="22" spans="1:10" x14ac:dyDescent="0.25">
      <c r="A22" s="128">
        <v>4585</v>
      </c>
      <c r="B22" s="128">
        <v>1</v>
      </c>
      <c r="C22" s="130" t="s">
        <v>1815</v>
      </c>
      <c r="D22" s="130" t="s">
        <v>1802</v>
      </c>
      <c r="E22" s="130"/>
      <c r="F22" s="130">
        <v>2018</v>
      </c>
      <c r="G22" s="130"/>
      <c r="H22" s="131">
        <v>990</v>
      </c>
      <c r="I22" s="7"/>
      <c r="J22" s="16"/>
    </row>
    <row r="23" spans="1:10" x14ac:dyDescent="0.25">
      <c r="A23" s="128">
        <v>4585</v>
      </c>
      <c r="B23" s="128">
        <v>1</v>
      </c>
      <c r="C23" s="130" t="s">
        <v>1816</v>
      </c>
      <c r="D23" s="130" t="s">
        <v>1802</v>
      </c>
      <c r="E23" s="130"/>
      <c r="F23" s="130">
        <v>2018</v>
      </c>
      <c r="G23" s="130"/>
      <c r="H23" s="131">
        <v>1320</v>
      </c>
      <c r="I23" s="7"/>
      <c r="J23" s="16"/>
    </row>
    <row r="24" spans="1:10" x14ac:dyDescent="0.25">
      <c r="A24" s="10">
        <v>4</v>
      </c>
      <c r="B24" s="10">
        <f>SUM(B20:B23)</f>
        <v>13</v>
      </c>
      <c r="G24" t="s">
        <v>1829</v>
      </c>
      <c r="H24" s="116">
        <f>+H20</f>
        <v>4000</v>
      </c>
      <c r="I24" s="7"/>
      <c r="J24" s="16"/>
    </row>
    <row r="25" spans="1:10" x14ac:dyDescent="0.25">
      <c r="G25" t="s">
        <v>1830</v>
      </c>
      <c r="H25" s="116">
        <f>+H20+H21+H22+H23</f>
        <v>12388</v>
      </c>
      <c r="I25" s="7"/>
      <c r="J25" s="16"/>
    </row>
    <row r="26" spans="1:10" x14ac:dyDescent="0.25">
      <c r="A26" s="12" t="s">
        <v>1280</v>
      </c>
      <c r="B26" s="12" t="s">
        <v>12</v>
      </c>
      <c r="I26" s="7"/>
      <c r="J26" s="16"/>
    </row>
    <row r="27" spans="1:10" ht="26.25" x14ac:dyDescent="0.4">
      <c r="A27" s="13">
        <f>+A24</f>
        <v>4</v>
      </c>
      <c r="B27" s="13">
        <f>+B24</f>
        <v>13</v>
      </c>
      <c r="C27" s="19" t="s">
        <v>1695</v>
      </c>
      <c r="D27" s="15"/>
      <c r="E27" s="15"/>
      <c r="F27" s="15"/>
      <c r="G27" s="15"/>
      <c r="H27" s="15"/>
      <c r="I27" s="16"/>
      <c r="J27" s="16"/>
    </row>
    <row r="29" spans="1:10" x14ac:dyDescent="0.25">
      <c r="E29" s="12" t="s">
        <v>1280</v>
      </c>
      <c r="F29" s="12" t="s">
        <v>12</v>
      </c>
    </row>
    <row r="30" spans="1:10" ht="26.25" x14ac:dyDescent="0.4">
      <c r="E30" s="13">
        <f>+A16+A27</f>
        <v>16</v>
      </c>
      <c r="F30" s="13">
        <f>+B16+B27</f>
        <v>65</v>
      </c>
      <c r="G30" s="17" t="s">
        <v>7</v>
      </c>
      <c r="H30" s="18">
        <f>+H13+H24</f>
        <v>20034</v>
      </c>
    </row>
    <row r="33" spans="1:10" ht="27.75" x14ac:dyDescent="0.4">
      <c r="A33" s="209" t="s">
        <v>16</v>
      </c>
      <c r="B33" s="209"/>
      <c r="C33" s="209"/>
      <c r="D33" s="209"/>
      <c r="E33" s="209"/>
      <c r="F33" s="209"/>
      <c r="G33" s="209"/>
      <c r="H33" s="209"/>
      <c r="I33" s="209"/>
      <c r="J33" s="209"/>
    </row>
    <row r="34" spans="1:10" ht="27.75" x14ac:dyDescent="0.4">
      <c r="A34" s="212" t="s">
        <v>30</v>
      </c>
      <c r="B34" s="212"/>
      <c r="C34" s="212"/>
      <c r="D34" s="212"/>
      <c r="E34" s="212"/>
      <c r="F34" s="212"/>
      <c r="G34" s="212"/>
      <c r="H34" s="212"/>
      <c r="I34" s="108"/>
      <c r="J34" s="108"/>
    </row>
    <row r="35" spans="1:10" x14ac:dyDescent="0.25">
      <c r="A35" s="52" t="s">
        <v>0</v>
      </c>
      <c r="B35" s="52" t="s">
        <v>1</v>
      </c>
      <c r="C35" s="29" t="s">
        <v>1250</v>
      </c>
      <c r="D35" s="52" t="s">
        <v>3</v>
      </c>
      <c r="E35" s="52" t="s">
        <v>4</v>
      </c>
      <c r="F35" s="52" t="s">
        <v>5</v>
      </c>
      <c r="G35" s="52" t="s">
        <v>6</v>
      </c>
      <c r="H35" s="52" t="s">
        <v>7</v>
      </c>
      <c r="I35" s="20"/>
      <c r="J35" s="20"/>
    </row>
    <row r="36" spans="1:10" x14ac:dyDescent="0.25">
      <c r="A36" s="47" t="s">
        <v>1860</v>
      </c>
      <c r="B36" s="48">
        <v>3</v>
      </c>
      <c r="C36" s="49" t="s">
        <v>2460</v>
      </c>
      <c r="D36" s="48" t="s">
        <v>2461</v>
      </c>
      <c r="E36" s="48" t="s">
        <v>2462</v>
      </c>
      <c r="F36" s="48">
        <v>2016</v>
      </c>
      <c r="G36" s="47" t="s">
        <v>10</v>
      </c>
      <c r="H36" s="50">
        <v>3213</v>
      </c>
      <c r="J36" s="20"/>
    </row>
    <row r="37" spans="1:10" x14ac:dyDescent="0.25">
      <c r="A37" s="47" t="s">
        <v>2210</v>
      </c>
      <c r="B37" s="48">
        <v>3</v>
      </c>
      <c r="C37" s="49" t="s">
        <v>2463</v>
      </c>
      <c r="D37" s="48" t="s">
        <v>2464</v>
      </c>
      <c r="E37" s="48" t="s">
        <v>2347</v>
      </c>
      <c r="F37" s="48">
        <v>2016</v>
      </c>
      <c r="G37" s="47" t="s">
        <v>1767</v>
      </c>
      <c r="H37" s="50">
        <v>1236</v>
      </c>
      <c r="J37" s="20"/>
    </row>
    <row r="38" spans="1:10" x14ac:dyDescent="0.25">
      <c r="A38" s="47" t="s">
        <v>2210</v>
      </c>
      <c r="B38" s="48">
        <v>3</v>
      </c>
      <c r="C38" s="49" t="s">
        <v>2465</v>
      </c>
      <c r="D38" s="48" t="s">
        <v>2466</v>
      </c>
      <c r="E38" s="48" t="s">
        <v>2347</v>
      </c>
      <c r="F38" s="48">
        <v>2014</v>
      </c>
      <c r="G38" s="47" t="s">
        <v>1767</v>
      </c>
      <c r="H38" s="50">
        <v>1116</v>
      </c>
      <c r="J38" s="20"/>
    </row>
    <row r="39" spans="1:10" x14ac:dyDescent="0.25">
      <c r="A39" s="47" t="s">
        <v>2210</v>
      </c>
      <c r="B39" s="48">
        <v>3</v>
      </c>
      <c r="C39" s="49" t="s">
        <v>2467</v>
      </c>
      <c r="D39" s="48" t="s">
        <v>2468</v>
      </c>
      <c r="E39" s="48" t="s">
        <v>2347</v>
      </c>
      <c r="F39" s="48">
        <v>2015</v>
      </c>
      <c r="G39" s="47" t="s">
        <v>1767</v>
      </c>
      <c r="H39" s="50">
        <v>768</v>
      </c>
      <c r="J39" s="20"/>
    </row>
    <row r="40" spans="1:10" x14ac:dyDescent="0.25">
      <c r="A40" s="47" t="s">
        <v>2210</v>
      </c>
      <c r="B40" s="48">
        <v>3</v>
      </c>
      <c r="C40" s="49" t="s">
        <v>2469</v>
      </c>
      <c r="D40" s="48" t="s">
        <v>2470</v>
      </c>
      <c r="E40" s="48" t="s">
        <v>2347</v>
      </c>
      <c r="F40" s="48">
        <v>2014</v>
      </c>
      <c r="G40" s="47" t="s">
        <v>1767</v>
      </c>
      <c r="H40" s="50">
        <v>816</v>
      </c>
      <c r="J40" s="20"/>
    </row>
    <row r="41" spans="1:10" x14ac:dyDescent="0.25">
      <c r="A41" s="47" t="s">
        <v>2210</v>
      </c>
      <c r="B41" s="48">
        <v>3</v>
      </c>
      <c r="C41" s="49" t="s">
        <v>2471</v>
      </c>
      <c r="D41" s="48" t="s">
        <v>2472</v>
      </c>
      <c r="E41" s="48" t="s">
        <v>2347</v>
      </c>
      <c r="F41" s="48">
        <v>2017</v>
      </c>
      <c r="G41" s="47" t="s">
        <v>1767</v>
      </c>
      <c r="H41" s="50">
        <v>768</v>
      </c>
      <c r="J41" s="20"/>
    </row>
    <row r="42" spans="1:10" x14ac:dyDescent="0.25">
      <c r="A42" s="47" t="s">
        <v>2293</v>
      </c>
      <c r="B42" s="48">
        <v>4</v>
      </c>
      <c r="C42" s="49" t="s">
        <v>2473</v>
      </c>
      <c r="D42" s="48" t="s">
        <v>2474</v>
      </c>
      <c r="E42" s="48" t="s">
        <v>2186</v>
      </c>
      <c r="F42" s="48"/>
      <c r="G42" s="47"/>
      <c r="H42" s="50">
        <v>1568</v>
      </c>
      <c r="J42" s="20"/>
    </row>
    <row r="43" spans="1:10" x14ac:dyDescent="0.25">
      <c r="A43" s="47" t="s">
        <v>2005</v>
      </c>
      <c r="B43" s="48">
        <v>3</v>
      </c>
      <c r="C43" s="49" t="s">
        <v>2008</v>
      </c>
      <c r="D43" s="48" t="s">
        <v>2475</v>
      </c>
      <c r="E43" s="48"/>
      <c r="F43" s="48"/>
      <c r="G43" s="47"/>
      <c r="H43" s="50">
        <v>960</v>
      </c>
      <c r="J43" s="20"/>
    </row>
    <row r="44" spans="1:10" x14ac:dyDescent="0.25">
      <c r="A44" s="47" t="s">
        <v>2005</v>
      </c>
      <c r="B44" s="48">
        <v>5</v>
      </c>
      <c r="C44" s="49" t="s">
        <v>2476</v>
      </c>
      <c r="D44" s="48" t="s">
        <v>2477</v>
      </c>
      <c r="E44" s="48"/>
      <c r="F44" s="48"/>
      <c r="G44" s="47"/>
      <c r="H44" s="50">
        <v>840</v>
      </c>
      <c r="J44" s="20"/>
    </row>
    <row r="45" spans="1:10" x14ac:dyDescent="0.25">
      <c r="A45" s="47" t="s">
        <v>2005</v>
      </c>
      <c r="B45" s="48">
        <v>3</v>
      </c>
      <c r="C45" s="49" t="s">
        <v>2478</v>
      </c>
      <c r="D45" s="48" t="s">
        <v>2479</v>
      </c>
      <c r="E45" s="48"/>
      <c r="F45" s="48"/>
      <c r="G45" s="47"/>
      <c r="H45" s="50">
        <v>1152</v>
      </c>
      <c r="J45" s="20"/>
    </row>
    <row r="46" spans="1:10" x14ac:dyDescent="0.25">
      <c r="A46" s="47" t="s">
        <v>2005</v>
      </c>
      <c r="B46" s="48">
        <v>5</v>
      </c>
      <c r="C46" s="49" t="s">
        <v>2480</v>
      </c>
      <c r="D46" s="48" t="s">
        <v>2481</v>
      </c>
      <c r="E46" s="48"/>
      <c r="F46" s="48"/>
      <c r="G46" s="47"/>
      <c r="H46" s="50">
        <v>1440</v>
      </c>
      <c r="J46" s="20"/>
    </row>
    <row r="47" spans="1:10" x14ac:dyDescent="0.25">
      <c r="A47" s="47" t="s">
        <v>2005</v>
      </c>
      <c r="B47" s="48">
        <v>5</v>
      </c>
      <c r="C47" s="49" t="s">
        <v>2482</v>
      </c>
      <c r="D47" s="48" t="s">
        <v>2483</v>
      </c>
      <c r="E47" s="48"/>
      <c r="F47" s="48"/>
      <c r="G47" s="47"/>
      <c r="H47" s="50">
        <v>2100</v>
      </c>
      <c r="J47" s="20"/>
    </row>
    <row r="48" spans="1:10" x14ac:dyDescent="0.25">
      <c r="A48" s="47" t="s">
        <v>2005</v>
      </c>
      <c r="B48" s="48">
        <v>3</v>
      </c>
      <c r="C48" s="49" t="s">
        <v>2484</v>
      </c>
      <c r="D48" s="48" t="s">
        <v>2485</v>
      </c>
      <c r="E48" s="48"/>
      <c r="F48" s="48"/>
      <c r="G48" s="47"/>
      <c r="H48" s="50">
        <v>984</v>
      </c>
      <c r="J48" s="20"/>
    </row>
    <row r="49" spans="1:10" x14ac:dyDescent="0.25">
      <c r="A49" s="47" t="s">
        <v>2005</v>
      </c>
      <c r="B49" s="48">
        <v>5</v>
      </c>
      <c r="C49" s="49" t="s">
        <v>2486</v>
      </c>
      <c r="D49" s="48" t="s">
        <v>2487</v>
      </c>
      <c r="E49" s="48"/>
      <c r="F49" s="48"/>
      <c r="G49" s="47"/>
      <c r="H49" s="50">
        <v>1480</v>
      </c>
      <c r="J49" s="20"/>
    </row>
    <row r="50" spans="1:10" x14ac:dyDescent="0.25">
      <c r="A50" s="47" t="s">
        <v>2005</v>
      </c>
      <c r="B50" s="48">
        <v>5</v>
      </c>
      <c r="C50" s="49" t="s">
        <v>2488</v>
      </c>
      <c r="D50" s="48" t="s">
        <v>2489</v>
      </c>
      <c r="E50" s="48"/>
      <c r="F50" s="48"/>
      <c r="G50" s="47"/>
      <c r="H50" s="50">
        <v>1900</v>
      </c>
      <c r="J50" s="20"/>
    </row>
    <row r="51" spans="1:10" x14ac:dyDescent="0.25">
      <c r="A51" s="47" t="s">
        <v>2005</v>
      </c>
      <c r="B51" s="48">
        <v>5</v>
      </c>
      <c r="C51" s="49" t="s">
        <v>2490</v>
      </c>
      <c r="D51" s="48" t="s">
        <v>2491</v>
      </c>
      <c r="E51" s="48"/>
      <c r="F51" s="48"/>
      <c r="G51" s="47"/>
      <c r="H51" s="50">
        <v>1280</v>
      </c>
      <c r="J51" s="20"/>
    </row>
    <row r="52" spans="1:10" x14ac:dyDescent="0.25">
      <c r="A52" s="47" t="s">
        <v>2005</v>
      </c>
      <c r="B52" s="48">
        <v>5</v>
      </c>
      <c r="C52" s="49" t="s">
        <v>2492</v>
      </c>
      <c r="D52" s="48" t="s">
        <v>2493</v>
      </c>
      <c r="E52" s="48"/>
      <c r="F52" s="48"/>
      <c r="G52" s="47"/>
      <c r="H52" s="50">
        <v>2040</v>
      </c>
      <c r="J52" s="20"/>
    </row>
    <row r="53" spans="1:10" x14ac:dyDescent="0.25">
      <c r="A53" s="47" t="s">
        <v>2005</v>
      </c>
      <c r="B53" s="48">
        <v>5</v>
      </c>
      <c r="C53" s="49" t="s">
        <v>2494</v>
      </c>
      <c r="D53" s="48" t="s">
        <v>2495</v>
      </c>
      <c r="E53" s="48"/>
      <c r="F53" s="48"/>
      <c r="G53" s="47"/>
      <c r="H53" s="50">
        <v>2320</v>
      </c>
      <c r="J53" s="20"/>
    </row>
    <row r="54" spans="1:10" x14ac:dyDescent="0.25">
      <c r="A54" s="47" t="s">
        <v>2005</v>
      </c>
      <c r="B54" s="48">
        <v>3</v>
      </c>
      <c r="C54" s="49" t="s">
        <v>2496</v>
      </c>
      <c r="D54" s="48" t="s">
        <v>2495</v>
      </c>
      <c r="E54" s="48"/>
      <c r="F54" s="48"/>
      <c r="G54" s="47"/>
      <c r="H54" s="50">
        <v>1440</v>
      </c>
      <c r="J54" s="20"/>
    </row>
    <row r="55" spans="1:10" x14ac:dyDescent="0.25">
      <c r="A55" s="47" t="s">
        <v>2005</v>
      </c>
      <c r="B55" s="48">
        <v>5</v>
      </c>
      <c r="C55" s="49" t="s">
        <v>2497</v>
      </c>
      <c r="D55" s="48" t="s">
        <v>2498</v>
      </c>
      <c r="E55" s="48"/>
      <c r="F55" s="48"/>
      <c r="G55" s="47"/>
      <c r="H55" s="50">
        <v>2920</v>
      </c>
      <c r="J55" s="20"/>
    </row>
    <row r="56" spans="1:10" x14ac:dyDescent="0.25">
      <c r="A56" s="47" t="s">
        <v>2005</v>
      </c>
      <c r="B56" s="48">
        <v>5</v>
      </c>
      <c r="C56" s="49" t="s">
        <v>2499</v>
      </c>
      <c r="D56" s="48" t="s">
        <v>2500</v>
      </c>
      <c r="E56" s="48"/>
      <c r="F56" s="48"/>
      <c r="G56" s="47"/>
      <c r="H56" s="50">
        <v>2280</v>
      </c>
      <c r="J56" s="20"/>
    </row>
    <row r="57" spans="1:10" x14ac:dyDescent="0.25">
      <c r="A57" s="47" t="s">
        <v>2005</v>
      </c>
      <c r="B57" s="48">
        <v>5</v>
      </c>
      <c r="C57" s="49" t="s">
        <v>2501</v>
      </c>
      <c r="D57" s="48" t="s">
        <v>2502</v>
      </c>
      <c r="E57" s="48"/>
      <c r="F57" s="48"/>
      <c r="G57" s="47"/>
      <c r="H57" s="50">
        <v>2200</v>
      </c>
      <c r="J57" s="20"/>
    </row>
    <row r="58" spans="1:10" x14ac:dyDescent="0.25">
      <c r="A58" s="47" t="s">
        <v>2005</v>
      </c>
      <c r="B58" s="48">
        <v>5</v>
      </c>
      <c r="C58" s="49" t="s">
        <v>2503</v>
      </c>
      <c r="D58" s="48" t="s">
        <v>2504</v>
      </c>
      <c r="E58" s="48"/>
      <c r="F58" s="48"/>
      <c r="G58" s="47"/>
      <c r="H58" s="50">
        <v>2560</v>
      </c>
      <c r="J58" s="20"/>
    </row>
    <row r="59" spans="1:10" x14ac:dyDescent="0.25">
      <c r="A59" s="47" t="s">
        <v>2005</v>
      </c>
      <c r="B59" s="48">
        <v>8</v>
      </c>
      <c r="C59" s="49" t="s">
        <v>2505</v>
      </c>
      <c r="D59" s="48" t="s">
        <v>2506</v>
      </c>
      <c r="E59" s="48"/>
      <c r="F59" s="48"/>
      <c r="G59" s="47"/>
      <c r="H59" s="50">
        <v>3456</v>
      </c>
      <c r="J59" s="20"/>
    </row>
    <row r="60" spans="1:10" x14ac:dyDescent="0.25">
      <c r="A60" s="47" t="s">
        <v>2005</v>
      </c>
      <c r="B60" s="48">
        <v>8</v>
      </c>
      <c r="C60" s="49" t="s">
        <v>2507</v>
      </c>
      <c r="D60" s="48" t="s">
        <v>2506</v>
      </c>
      <c r="E60" s="48"/>
      <c r="F60" s="48"/>
      <c r="G60" s="47"/>
      <c r="H60" s="50">
        <v>3456</v>
      </c>
      <c r="J60" s="20"/>
    </row>
    <row r="61" spans="1:10" x14ac:dyDescent="0.25">
      <c r="A61" s="47" t="s">
        <v>2005</v>
      </c>
      <c r="B61" s="48">
        <v>4</v>
      </c>
      <c r="C61" s="49" t="s">
        <v>2508</v>
      </c>
      <c r="D61" s="48" t="s">
        <v>2509</v>
      </c>
      <c r="E61" s="48"/>
      <c r="F61" s="48"/>
      <c r="G61" s="47"/>
      <c r="H61" s="50">
        <v>2128</v>
      </c>
      <c r="J61" s="20"/>
    </row>
    <row r="62" spans="1:10" x14ac:dyDescent="0.25">
      <c r="A62" s="47" t="s">
        <v>2005</v>
      </c>
      <c r="B62" s="48">
        <v>8</v>
      </c>
      <c r="C62" s="49" t="s">
        <v>2510</v>
      </c>
      <c r="D62" s="48" t="s">
        <v>2511</v>
      </c>
      <c r="E62" s="48"/>
      <c r="F62" s="48"/>
      <c r="G62" s="47"/>
      <c r="H62" s="50">
        <v>2432</v>
      </c>
      <c r="J62" s="20"/>
    </row>
    <row r="63" spans="1:10" x14ac:dyDescent="0.25">
      <c r="A63" s="47" t="s">
        <v>2005</v>
      </c>
      <c r="B63" s="48">
        <v>5</v>
      </c>
      <c r="C63" s="49" t="s">
        <v>2512</v>
      </c>
      <c r="D63" s="48" t="s">
        <v>2513</v>
      </c>
      <c r="E63" s="48"/>
      <c r="F63" s="48"/>
      <c r="G63" s="47"/>
      <c r="H63" s="50">
        <v>1280</v>
      </c>
      <c r="J63" s="20"/>
    </row>
    <row r="64" spans="1:10" x14ac:dyDescent="0.25">
      <c r="A64" s="47" t="s">
        <v>2005</v>
      </c>
      <c r="B64" s="48">
        <v>3</v>
      </c>
      <c r="C64" s="49" t="s">
        <v>2514</v>
      </c>
      <c r="D64" s="48" t="s">
        <v>2515</v>
      </c>
      <c r="E64" s="48"/>
      <c r="F64" s="48"/>
      <c r="G64" s="47"/>
      <c r="H64" s="50">
        <v>1200</v>
      </c>
      <c r="J64" s="20"/>
    </row>
    <row r="65" spans="1:10" x14ac:dyDescent="0.25">
      <c r="A65" s="47" t="s">
        <v>2005</v>
      </c>
      <c r="B65" s="48">
        <v>5</v>
      </c>
      <c r="C65" s="49" t="s">
        <v>2194</v>
      </c>
      <c r="D65" s="48" t="s">
        <v>2516</v>
      </c>
      <c r="E65" s="48"/>
      <c r="F65" s="48"/>
      <c r="G65" s="47"/>
      <c r="H65" s="50">
        <v>2200</v>
      </c>
      <c r="J65" s="20"/>
    </row>
    <row r="66" spans="1:10" x14ac:dyDescent="0.25">
      <c r="A66" s="47" t="s">
        <v>2005</v>
      </c>
      <c r="B66" s="48">
        <v>5</v>
      </c>
      <c r="C66" s="49" t="s">
        <v>2517</v>
      </c>
      <c r="D66" s="48" t="s">
        <v>2518</v>
      </c>
      <c r="E66" s="48"/>
      <c r="F66" s="48"/>
      <c r="G66" s="47"/>
      <c r="H66" s="50">
        <v>1560</v>
      </c>
      <c r="J66" s="20"/>
    </row>
    <row r="67" spans="1:10" x14ac:dyDescent="0.25">
      <c r="A67" s="47" t="s">
        <v>2005</v>
      </c>
      <c r="B67" s="48">
        <v>5</v>
      </c>
      <c r="C67" s="49" t="s">
        <v>2519</v>
      </c>
      <c r="D67" s="48" t="s">
        <v>2520</v>
      </c>
      <c r="E67" s="48"/>
      <c r="F67" s="48"/>
      <c r="G67" s="47"/>
      <c r="H67" s="50">
        <v>2120</v>
      </c>
      <c r="J67" s="20"/>
    </row>
    <row r="68" spans="1:10" x14ac:dyDescent="0.25">
      <c r="A68" s="47" t="s">
        <v>2005</v>
      </c>
      <c r="B68" s="48">
        <v>5</v>
      </c>
      <c r="C68" s="49" t="s">
        <v>2521</v>
      </c>
      <c r="D68" s="48" t="s">
        <v>2522</v>
      </c>
      <c r="E68" s="48"/>
      <c r="F68" s="48"/>
      <c r="G68" s="47"/>
      <c r="H68" s="50">
        <v>1200</v>
      </c>
      <c r="J68" s="20"/>
    </row>
    <row r="69" spans="1:10" x14ac:dyDescent="0.25">
      <c r="A69" s="47" t="s">
        <v>2005</v>
      </c>
      <c r="B69" s="48">
        <v>1</v>
      </c>
      <c r="C69" s="49" t="s">
        <v>2490</v>
      </c>
      <c r="D69" s="48" t="s">
        <v>2523</v>
      </c>
      <c r="E69" s="48"/>
      <c r="F69" s="48"/>
      <c r="G69" s="47"/>
      <c r="H69" s="50">
        <v>488</v>
      </c>
      <c r="J69" s="20"/>
    </row>
    <row r="70" spans="1:10" x14ac:dyDescent="0.25">
      <c r="A70" s="47" t="s">
        <v>2005</v>
      </c>
      <c r="B70" s="48">
        <v>5</v>
      </c>
      <c r="C70" s="49" t="s">
        <v>2524</v>
      </c>
      <c r="D70" s="48" t="s">
        <v>2525</v>
      </c>
      <c r="E70" s="48"/>
      <c r="F70" s="48"/>
      <c r="G70" s="47"/>
      <c r="H70" s="50">
        <v>2640</v>
      </c>
      <c r="J70" s="20"/>
    </row>
    <row r="71" spans="1:10" x14ac:dyDescent="0.25">
      <c r="A71" s="47" t="s">
        <v>2222</v>
      </c>
      <c r="B71" s="48">
        <v>3</v>
      </c>
      <c r="C71" s="49" t="s">
        <v>2526</v>
      </c>
      <c r="D71" s="48"/>
      <c r="E71" s="48" t="s">
        <v>2527</v>
      </c>
      <c r="F71" s="48"/>
      <c r="G71" s="47"/>
      <c r="H71" s="50">
        <v>9048</v>
      </c>
      <c r="J71" s="20"/>
    </row>
    <row r="72" spans="1:10" x14ac:dyDescent="0.25">
      <c r="A72" s="47" t="s">
        <v>2222</v>
      </c>
      <c r="B72" s="48">
        <v>3</v>
      </c>
      <c r="C72" s="49" t="s">
        <v>2528</v>
      </c>
      <c r="D72" s="48" t="s">
        <v>2529</v>
      </c>
      <c r="E72" s="48"/>
      <c r="F72" s="48"/>
      <c r="G72" s="47"/>
      <c r="H72" s="50">
        <v>4638</v>
      </c>
      <c r="J72" s="20"/>
    </row>
    <row r="73" spans="1:10" x14ac:dyDescent="0.25">
      <c r="A73" s="47" t="s">
        <v>2222</v>
      </c>
      <c r="B73" s="48">
        <v>3</v>
      </c>
      <c r="C73" s="49" t="s">
        <v>2530</v>
      </c>
      <c r="D73" s="48" t="s">
        <v>2531</v>
      </c>
      <c r="E73" s="48"/>
      <c r="F73" s="48"/>
      <c r="G73" s="47"/>
      <c r="H73" s="50">
        <v>9048</v>
      </c>
      <c r="J73" s="20"/>
    </row>
    <row r="74" spans="1:10" x14ac:dyDescent="0.25">
      <c r="A74" s="47" t="s">
        <v>2222</v>
      </c>
      <c r="B74" s="48">
        <v>3</v>
      </c>
      <c r="C74" s="49" t="s">
        <v>2532</v>
      </c>
      <c r="D74" s="48" t="s">
        <v>2533</v>
      </c>
      <c r="E74" s="48"/>
      <c r="F74" s="48"/>
      <c r="G74" s="47"/>
      <c r="H74" s="50">
        <v>3339</v>
      </c>
      <c r="J74" s="20"/>
    </row>
    <row r="75" spans="1:10" x14ac:dyDescent="0.25">
      <c r="A75" s="47" t="s">
        <v>2222</v>
      </c>
      <c r="B75" s="48">
        <v>3</v>
      </c>
      <c r="C75" s="49" t="s">
        <v>2534</v>
      </c>
      <c r="D75" s="48" t="s">
        <v>2504</v>
      </c>
      <c r="E75" s="48"/>
      <c r="F75" s="48"/>
      <c r="G75" s="47"/>
      <c r="H75" s="50">
        <v>4446</v>
      </c>
      <c r="J75" s="20"/>
    </row>
    <row r="76" spans="1:10" x14ac:dyDescent="0.25">
      <c r="A76" s="47" t="s">
        <v>2222</v>
      </c>
      <c r="B76" s="48">
        <v>3</v>
      </c>
      <c r="C76" s="49" t="s">
        <v>2535</v>
      </c>
      <c r="D76" s="48" t="s">
        <v>2536</v>
      </c>
      <c r="E76" s="48"/>
      <c r="F76" s="48"/>
      <c r="G76" s="47"/>
      <c r="H76" s="50">
        <v>6726</v>
      </c>
      <c r="J76" s="20"/>
    </row>
    <row r="77" spans="1:10" x14ac:dyDescent="0.25">
      <c r="A77" s="47" t="s">
        <v>1014</v>
      </c>
      <c r="B77" s="48">
        <v>5</v>
      </c>
      <c r="C77" s="49" t="s">
        <v>2473</v>
      </c>
      <c r="D77" s="48" t="s">
        <v>2537</v>
      </c>
      <c r="E77" s="48"/>
      <c r="F77" s="48"/>
      <c r="G77" s="47"/>
      <c r="H77" s="50">
        <v>1032</v>
      </c>
      <c r="J77" s="20"/>
    </row>
    <row r="78" spans="1:10" x14ac:dyDescent="0.25">
      <c r="A78" s="47" t="s">
        <v>1014</v>
      </c>
      <c r="B78" s="48">
        <v>5</v>
      </c>
      <c r="C78" s="49" t="s">
        <v>2538</v>
      </c>
      <c r="D78" s="48" t="s">
        <v>2539</v>
      </c>
      <c r="E78" s="48"/>
      <c r="F78" s="48"/>
      <c r="G78" s="47"/>
      <c r="H78" s="50">
        <v>1792</v>
      </c>
      <c r="J78" s="20"/>
    </row>
    <row r="79" spans="1:10" x14ac:dyDescent="0.25">
      <c r="A79" s="47" t="s">
        <v>1014</v>
      </c>
      <c r="B79" s="48">
        <v>5</v>
      </c>
      <c r="C79" s="49" t="s">
        <v>2480</v>
      </c>
      <c r="D79" s="48" t="s">
        <v>2540</v>
      </c>
      <c r="E79" s="48"/>
      <c r="F79" s="48"/>
      <c r="G79" s="47"/>
      <c r="H79" s="50">
        <v>1312</v>
      </c>
      <c r="J79" s="20"/>
    </row>
    <row r="80" spans="1:10" x14ac:dyDescent="0.25">
      <c r="A80" s="47" t="s">
        <v>1014</v>
      </c>
      <c r="B80" s="48">
        <v>3</v>
      </c>
      <c r="C80" s="49" t="s">
        <v>2541</v>
      </c>
      <c r="D80" s="48" t="s">
        <v>2542</v>
      </c>
      <c r="E80" s="48"/>
      <c r="F80" s="48"/>
      <c r="G80" s="47"/>
      <c r="H80" s="50">
        <v>1027.2</v>
      </c>
      <c r="J80" s="20"/>
    </row>
    <row r="81" spans="1:10" x14ac:dyDescent="0.25">
      <c r="A81" s="47" t="s">
        <v>1014</v>
      </c>
      <c r="B81" s="48">
        <v>5</v>
      </c>
      <c r="C81" s="49" t="s">
        <v>2543</v>
      </c>
      <c r="D81" s="48"/>
      <c r="E81" s="48"/>
      <c r="F81" s="48"/>
      <c r="G81" s="47"/>
      <c r="H81" s="50">
        <v>832</v>
      </c>
      <c r="J81" s="20"/>
    </row>
    <row r="82" spans="1:10" x14ac:dyDescent="0.25">
      <c r="A82" s="47" t="s">
        <v>1014</v>
      </c>
      <c r="B82" s="48">
        <v>5</v>
      </c>
      <c r="C82" s="49" t="s">
        <v>2544</v>
      </c>
      <c r="D82" s="48"/>
      <c r="E82" s="48"/>
      <c r="F82" s="48"/>
      <c r="G82" s="47"/>
      <c r="H82" s="50">
        <v>1432</v>
      </c>
      <c r="J82" s="20"/>
    </row>
    <row r="83" spans="1:10" x14ac:dyDescent="0.25">
      <c r="A83" s="47" t="s">
        <v>1014</v>
      </c>
      <c r="B83" s="48">
        <v>5</v>
      </c>
      <c r="C83" s="49" t="s">
        <v>2545</v>
      </c>
      <c r="D83" s="48"/>
      <c r="E83" s="48"/>
      <c r="F83" s="48"/>
      <c r="G83" s="47"/>
      <c r="H83" s="50">
        <v>712</v>
      </c>
      <c r="J83" s="20"/>
    </row>
    <row r="84" spans="1:10" x14ac:dyDescent="0.25">
      <c r="A84" s="47" t="s">
        <v>1014</v>
      </c>
      <c r="B84" s="48">
        <v>5</v>
      </c>
      <c r="C84" s="49" t="s">
        <v>2546</v>
      </c>
      <c r="D84" s="48"/>
      <c r="E84" s="48"/>
      <c r="F84" s="48"/>
      <c r="G84" s="47"/>
      <c r="H84" s="50">
        <v>2552</v>
      </c>
      <c r="J84" s="20"/>
    </row>
    <row r="85" spans="1:10" x14ac:dyDescent="0.25">
      <c r="A85" s="47" t="s">
        <v>1014</v>
      </c>
      <c r="B85" s="48">
        <v>5</v>
      </c>
      <c r="C85" s="49" t="s">
        <v>2547</v>
      </c>
      <c r="D85" s="48"/>
      <c r="E85" s="48"/>
      <c r="F85" s="48"/>
      <c r="G85" s="47"/>
      <c r="H85" s="50">
        <v>1352</v>
      </c>
      <c r="J85" s="20"/>
    </row>
    <row r="86" spans="1:10" x14ac:dyDescent="0.25">
      <c r="A86" s="47" t="s">
        <v>1014</v>
      </c>
      <c r="B86" s="48">
        <v>5</v>
      </c>
      <c r="C86" s="49" t="s">
        <v>2548</v>
      </c>
      <c r="D86" s="48"/>
      <c r="E86" s="48"/>
      <c r="F86" s="48"/>
      <c r="G86" s="47"/>
      <c r="H86" s="50">
        <v>1192</v>
      </c>
      <c r="J86" s="20"/>
    </row>
    <row r="87" spans="1:10" x14ac:dyDescent="0.25">
      <c r="A87" s="25">
        <v>51</v>
      </c>
      <c r="B87" s="26">
        <f>SUM(B36:B86)</f>
        <v>222</v>
      </c>
      <c r="H87" s="27">
        <f>SUM(H36:H86)</f>
        <v>112021.2</v>
      </c>
      <c r="J87" s="20"/>
    </row>
    <row r="88" spans="1:10" x14ac:dyDescent="0.25">
      <c r="A88" s="28"/>
      <c r="B88" s="29"/>
      <c r="C88" s="20"/>
      <c r="D88" s="20"/>
      <c r="E88" s="20"/>
      <c r="F88" s="20"/>
      <c r="G88" s="20"/>
      <c r="H88" s="30"/>
      <c r="I88" s="20"/>
      <c r="J88" s="20"/>
    </row>
    <row r="89" spans="1:10" x14ac:dyDescent="0.25">
      <c r="A89" s="31"/>
      <c r="B89" s="26"/>
      <c r="H89" s="27"/>
    </row>
    <row r="91" spans="1:10" x14ac:dyDescent="0.25">
      <c r="A91" s="32"/>
      <c r="B91" s="32"/>
      <c r="C91" s="32"/>
      <c r="D91" s="32"/>
      <c r="E91" s="32"/>
      <c r="F91" s="32"/>
      <c r="G91" s="32"/>
      <c r="H91" s="32"/>
      <c r="I91" s="33"/>
      <c r="J91" s="33"/>
    </row>
    <row r="92" spans="1:10" x14ac:dyDescent="0.25">
      <c r="I92" s="7"/>
      <c r="J92" s="33"/>
    </row>
    <row r="93" spans="1:10" ht="21" x14ac:dyDescent="0.35">
      <c r="A93" s="12" t="s">
        <v>1280</v>
      </c>
      <c r="B93" s="12" t="s">
        <v>12</v>
      </c>
      <c r="G93" s="17" t="s">
        <v>7</v>
      </c>
      <c r="H93" s="34">
        <f>+H87</f>
        <v>112021.2</v>
      </c>
      <c r="I93" s="7"/>
      <c r="J93" s="33"/>
    </row>
    <row r="94" spans="1:10" ht="26.25" x14ac:dyDescent="0.4">
      <c r="A94" s="35">
        <f>+A87</f>
        <v>51</v>
      </c>
      <c r="B94" s="35">
        <f>+B87</f>
        <v>222</v>
      </c>
      <c r="C94" s="36" t="s">
        <v>14</v>
      </c>
      <c r="D94" s="32"/>
      <c r="E94" s="32"/>
      <c r="F94" s="32"/>
      <c r="G94" s="32"/>
      <c r="H94" s="32"/>
      <c r="I94" s="33"/>
      <c r="J94" s="33"/>
    </row>
    <row r="96" spans="1:10" x14ac:dyDescent="0.25">
      <c r="E96" s="12" t="s">
        <v>1280</v>
      </c>
      <c r="F96" s="12" t="s">
        <v>12</v>
      </c>
    </row>
    <row r="97" spans="5:8" ht="26.25" x14ac:dyDescent="0.4">
      <c r="E97" s="35">
        <f>+A16+A27+A94</f>
        <v>67</v>
      </c>
      <c r="F97" s="35">
        <f>+B16+B27+B94</f>
        <v>287</v>
      </c>
      <c r="G97" s="17" t="s">
        <v>41</v>
      </c>
      <c r="H97" s="34">
        <f>+H30+H93</f>
        <v>132055.20000000001</v>
      </c>
    </row>
  </sheetData>
  <mergeCells count="4">
    <mergeCell ref="A1:J1"/>
    <mergeCell ref="A33:J33"/>
    <mergeCell ref="A2:H2"/>
    <mergeCell ref="A34:H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61"/>
  <sheetViews>
    <sheetView topLeftCell="A43" workbookViewId="0">
      <pane xSplit="1" topLeftCell="D1" activePane="topRight" state="frozen"/>
      <selection pane="topRight" activeCell="E62" sqref="E62"/>
    </sheetView>
  </sheetViews>
  <sheetFormatPr baseColWidth="10" defaultRowHeight="15" x14ac:dyDescent="0.25"/>
  <cols>
    <col min="3" max="3" width="64.28515625" customWidth="1"/>
    <col min="4" max="4" width="45.7109375" customWidth="1"/>
    <col min="5" max="5" width="20.7109375" customWidth="1"/>
    <col min="6" max="6" width="18.28515625" customWidth="1"/>
    <col min="7" max="7" width="23.28515625" customWidth="1"/>
    <col min="8" max="8" width="19.42578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31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22">
        <v>903</v>
      </c>
      <c r="B4" s="22">
        <v>5</v>
      </c>
      <c r="C4" s="75" t="s">
        <v>701</v>
      </c>
      <c r="D4" s="75" t="s">
        <v>712</v>
      </c>
      <c r="E4" s="5"/>
      <c r="F4" s="6"/>
      <c r="G4" s="5"/>
      <c r="H4" s="55">
        <v>1640</v>
      </c>
      <c r="I4" s="7"/>
      <c r="J4" s="8"/>
    </row>
    <row r="5" spans="1:10" x14ac:dyDescent="0.25">
      <c r="A5" s="22">
        <v>909</v>
      </c>
      <c r="B5" s="22">
        <v>5</v>
      </c>
      <c r="C5" s="106" t="s">
        <v>702</v>
      </c>
      <c r="D5" s="106" t="s">
        <v>713</v>
      </c>
      <c r="E5" s="61" t="s">
        <v>8</v>
      </c>
      <c r="F5" s="62" t="s">
        <v>746</v>
      </c>
      <c r="G5" s="5"/>
      <c r="H5" s="55">
        <v>890</v>
      </c>
      <c r="I5" s="7"/>
      <c r="J5" s="8"/>
    </row>
    <row r="6" spans="1:10" x14ac:dyDescent="0.25">
      <c r="A6" s="22">
        <v>910</v>
      </c>
      <c r="B6" s="22">
        <v>3</v>
      </c>
      <c r="C6" s="59" t="s">
        <v>1373</v>
      </c>
      <c r="D6" s="106" t="s">
        <v>611</v>
      </c>
      <c r="E6" s="61" t="s">
        <v>634</v>
      </c>
      <c r="F6" s="62">
        <v>2012</v>
      </c>
      <c r="G6" s="5"/>
      <c r="H6" s="55">
        <v>5295</v>
      </c>
      <c r="I6" s="7"/>
      <c r="J6" s="8"/>
    </row>
    <row r="7" spans="1:10" ht="30" x14ac:dyDescent="0.25">
      <c r="A7" s="22">
        <v>911</v>
      </c>
      <c r="B7" s="22">
        <v>3</v>
      </c>
      <c r="C7" s="59" t="s">
        <v>1374</v>
      </c>
      <c r="D7" s="106" t="s">
        <v>714</v>
      </c>
      <c r="E7" s="61" t="s">
        <v>731</v>
      </c>
      <c r="F7" s="62">
        <v>2013</v>
      </c>
      <c r="G7" s="5"/>
      <c r="H7" s="55">
        <v>1722</v>
      </c>
      <c r="I7" s="7"/>
      <c r="J7" s="8"/>
    </row>
    <row r="8" spans="1:10" ht="45" x14ac:dyDescent="0.25">
      <c r="A8" s="22">
        <v>913</v>
      </c>
      <c r="B8" s="22">
        <v>3</v>
      </c>
      <c r="C8" s="59" t="s">
        <v>1490</v>
      </c>
      <c r="D8" s="60" t="s">
        <v>715</v>
      </c>
      <c r="E8" s="61" t="s">
        <v>732</v>
      </c>
      <c r="F8" s="62">
        <v>2011</v>
      </c>
      <c r="G8" s="5"/>
      <c r="H8" s="55">
        <v>2808</v>
      </c>
      <c r="I8" s="7"/>
      <c r="J8" s="8"/>
    </row>
    <row r="9" spans="1:10" ht="30" x14ac:dyDescent="0.25">
      <c r="A9" s="22">
        <v>914</v>
      </c>
      <c r="B9" s="22">
        <v>3</v>
      </c>
      <c r="C9" s="59" t="s">
        <v>703</v>
      </c>
      <c r="D9" s="60" t="s">
        <v>716</v>
      </c>
      <c r="E9" s="61" t="s">
        <v>733</v>
      </c>
      <c r="F9" s="62">
        <v>2014</v>
      </c>
      <c r="G9" s="5"/>
      <c r="H9" s="55">
        <v>5865</v>
      </c>
      <c r="I9" s="7"/>
      <c r="J9" s="8"/>
    </row>
    <row r="10" spans="1:10" x14ac:dyDescent="0.25">
      <c r="A10" s="22">
        <v>915</v>
      </c>
      <c r="B10" s="22">
        <v>3</v>
      </c>
      <c r="C10" s="59" t="s">
        <v>704</v>
      </c>
      <c r="D10" s="60" t="s">
        <v>717</v>
      </c>
      <c r="E10" s="61" t="s">
        <v>99</v>
      </c>
      <c r="F10" s="62">
        <v>2009</v>
      </c>
      <c r="G10" s="5"/>
      <c r="H10" s="55">
        <v>1506</v>
      </c>
      <c r="I10" s="7"/>
      <c r="J10" s="8"/>
    </row>
    <row r="11" spans="1:10" ht="30" x14ac:dyDescent="0.25">
      <c r="A11" s="22">
        <v>916</v>
      </c>
      <c r="B11" s="22">
        <v>3</v>
      </c>
      <c r="C11" s="59" t="s">
        <v>1491</v>
      </c>
      <c r="D11" s="60" t="s">
        <v>718</v>
      </c>
      <c r="E11" s="61" t="s">
        <v>734</v>
      </c>
      <c r="F11" s="62">
        <v>2013</v>
      </c>
      <c r="G11" s="5"/>
      <c r="H11" s="55">
        <v>1332</v>
      </c>
      <c r="I11" s="7"/>
      <c r="J11" s="8"/>
    </row>
    <row r="12" spans="1:10" x14ac:dyDescent="0.25">
      <c r="A12" s="22">
        <v>917</v>
      </c>
      <c r="B12" s="22">
        <v>3</v>
      </c>
      <c r="C12" s="59" t="s">
        <v>705</v>
      </c>
      <c r="D12" s="60" t="s">
        <v>719</v>
      </c>
      <c r="E12" s="61" t="s">
        <v>735</v>
      </c>
      <c r="F12" s="6"/>
      <c r="G12" s="5"/>
      <c r="H12" s="55">
        <v>1890</v>
      </c>
      <c r="I12" s="7"/>
      <c r="J12" s="8"/>
    </row>
    <row r="13" spans="1:10" x14ac:dyDescent="0.25">
      <c r="A13" s="22">
        <v>919</v>
      </c>
      <c r="B13" s="22">
        <v>3</v>
      </c>
      <c r="C13" s="59" t="s">
        <v>1375</v>
      </c>
      <c r="D13" s="60" t="s">
        <v>720</v>
      </c>
      <c r="E13" s="61" t="s">
        <v>736</v>
      </c>
      <c r="F13" s="62">
        <v>2010</v>
      </c>
      <c r="G13" s="5"/>
      <c r="H13" s="55">
        <v>1578</v>
      </c>
      <c r="I13" s="7"/>
      <c r="J13" s="8"/>
    </row>
    <row r="14" spans="1:10" x14ac:dyDescent="0.25">
      <c r="A14" s="22">
        <v>921</v>
      </c>
      <c r="B14" s="22">
        <v>3</v>
      </c>
      <c r="C14" s="59" t="s">
        <v>706</v>
      </c>
      <c r="D14" s="60" t="s">
        <v>721</v>
      </c>
      <c r="E14" s="61" t="s">
        <v>194</v>
      </c>
      <c r="F14" s="62">
        <v>2009</v>
      </c>
      <c r="G14" s="5"/>
      <c r="H14" s="55">
        <v>654</v>
      </c>
      <c r="I14" s="7"/>
      <c r="J14" s="8"/>
    </row>
    <row r="15" spans="1:10" ht="45" x14ac:dyDescent="0.25">
      <c r="A15" s="22">
        <v>922</v>
      </c>
      <c r="B15" s="22">
        <v>3</v>
      </c>
      <c r="C15" s="59" t="s">
        <v>707</v>
      </c>
      <c r="D15" s="60" t="s">
        <v>722</v>
      </c>
      <c r="E15" s="61" t="s">
        <v>737</v>
      </c>
      <c r="F15" s="62">
        <v>2005</v>
      </c>
      <c r="G15" s="5"/>
      <c r="H15" s="55">
        <v>504</v>
      </c>
      <c r="I15" s="7"/>
      <c r="J15" s="8"/>
    </row>
    <row r="16" spans="1:10" ht="30" x14ac:dyDescent="0.25">
      <c r="A16" s="22">
        <v>926</v>
      </c>
      <c r="B16" s="22">
        <v>3</v>
      </c>
      <c r="C16" s="59" t="s">
        <v>1492</v>
      </c>
      <c r="D16" s="60" t="s">
        <v>1376</v>
      </c>
      <c r="E16" s="61" t="s">
        <v>738</v>
      </c>
      <c r="F16" s="62">
        <v>2002</v>
      </c>
      <c r="G16" s="5"/>
      <c r="H16" s="55">
        <v>477</v>
      </c>
      <c r="I16" s="7"/>
      <c r="J16" s="8"/>
    </row>
    <row r="17" spans="1:10" ht="45" x14ac:dyDescent="0.25">
      <c r="A17" s="22">
        <v>931</v>
      </c>
      <c r="B17" s="22">
        <v>3</v>
      </c>
      <c r="C17" s="59" t="s">
        <v>1493</v>
      </c>
      <c r="D17" s="61" t="s">
        <v>723</v>
      </c>
      <c r="E17" s="61" t="s">
        <v>739</v>
      </c>
      <c r="F17" s="62">
        <v>1998</v>
      </c>
      <c r="G17" s="5"/>
      <c r="H17" s="55">
        <v>2190</v>
      </c>
      <c r="I17" s="7"/>
      <c r="J17" s="8"/>
    </row>
    <row r="18" spans="1:10" ht="45" x14ac:dyDescent="0.25">
      <c r="A18" s="22">
        <v>932</v>
      </c>
      <c r="B18" s="22">
        <v>3</v>
      </c>
      <c r="C18" s="59" t="s">
        <v>1494</v>
      </c>
      <c r="D18" s="61" t="s">
        <v>724</v>
      </c>
      <c r="E18" s="61" t="s">
        <v>740</v>
      </c>
      <c r="F18" s="62">
        <v>1998</v>
      </c>
      <c r="G18" s="5"/>
      <c r="H18" s="55">
        <v>1896</v>
      </c>
      <c r="I18" s="7"/>
      <c r="J18" s="8"/>
    </row>
    <row r="19" spans="1:10" x14ac:dyDescent="0.25">
      <c r="A19" s="22">
        <v>937</v>
      </c>
      <c r="B19" s="22">
        <v>3</v>
      </c>
      <c r="C19" s="59" t="s">
        <v>708</v>
      </c>
      <c r="D19" s="60" t="s">
        <v>725</v>
      </c>
      <c r="E19" s="5"/>
      <c r="F19" s="62">
        <v>2009</v>
      </c>
      <c r="G19" s="5"/>
      <c r="H19" s="55">
        <v>3771</v>
      </c>
      <c r="I19" s="7"/>
      <c r="J19" s="8"/>
    </row>
    <row r="20" spans="1:10" x14ac:dyDescent="0.25">
      <c r="A20" s="22">
        <v>938</v>
      </c>
      <c r="B20" s="22">
        <v>3</v>
      </c>
      <c r="C20" s="59" t="s">
        <v>709</v>
      </c>
      <c r="D20" s="60" t="s">
        <v>726</v>
      </c>
      <c r="E20" s="61" t="s">
        <v>741</v>
      </c>
      <c r="F20" s="62">
        <v>2004</v>
      </c>
      <c r="G20" s="60" t="s">
        <v>9</v>
      </c>
      <c r="H20" s="55">
        <v>366</v>
      </c>
      <c r="I20" s="7"/>
      <c r="J20" s="8"/>
    </row>
    <row r="21" spans="1:10" x14ac:dyDescent="0.25">
      <c r="A21" s="22">
        <v>941</v>
      </c>
      <c r="B21" s="22">
        <v>3</v>
      </c>
      <c r="C21" s="59" t="s">
        <v>702</v>
      </c>
      <c r="D21" s="60" t="s">
        <v>727</v>
      </c>
      <c r="E21" s="61" t="s">
        <v>742</v>
      </c>
      <c r="F21" s="62">
        <v>2008</v>
      </c>
      <c r="G21" s="60" t="s">
        <v>9</v>
      </c>
      <c r="H21" s="55">
        <v>534</v>
      </c>
      <c r="I21" s="7"/>
      <c r="J21" s="8"/>
    </row>
    <row r="22" spans="1:10" x14ac:dyDescent="0.25">
      <c r="A22" s="22">
        <v>943</v>
      </c>
      <c r="B22" s="22">
        <v>3</v>
      </c>
      <c r="C22" s="59" t="s">
        <v>710</v>
      </c>
      <c r="D22" s="60" t="s">
        <v>728</v>
      </c>
      <c r="E22" s="61" t="s">
        <v>743</v>
      </c>
      <c r="F22" s="62">
        <v>2007</v>
      </c>
      <c r="G22" s="60" t="s">
        <v>10</v>
      </c>
      <c r="H22" s="55">
        <v>582</v>
      </c>
      <c r="I22" s="7"/>
      <c r="J22" s="8"/>
    </row>
    <row r="23" spans="1:10" ht="30" x14ac:dyDescent="0.25">
      <c r="A23" s="22">
        <v>944</v>
      </c>
      <c r="B23" s="22">
        <v>3</v>
      </c>
      <c r="C23" s="59" t="s">
        <v>711</v>
      </c>
      <c r="D23" s="60" t="s">
        <v>729</v>
      </c>
      <c r="E23" s="61" t="s">
        <v>744</v>
      </c>
      <c r="F23" s="62">
        <v>2008</v>
      </c>
      <c r="G23" s="60" t="s">
        <v>10</v>
      </c>
      <c r="H23" s="55">
        <v>504</v>
      </c>
      <c r="I23" s="7"/>
      <c r="J23" s="8"/>
    </row>
    <row r="24" spans="1:10" x14ac:dyDescent="0.25">
      <c r="A24" s="22">
        <v>946</v>
      </c>
      <c r="B24" s="22">
        <v>3</v>
      </c>
      <c r="C24" s="59" t="s">
        <v>1495</v>
      </c>
      <c r="D24" s="60" t="s">
        <v>730</v>
      </c>
      <c r="E24" s="61" t="s">
        <v>745</v>
      </c>
      <c r="F24" s="62">
        <v>1990</v>
      </c>
      <c r="G24" s="60" t="s">
        <v>10</v>
      </c>
      <c r="H24" s="55">
        <v>2331</v>
      </c>
      <c r="I24" s="7"/>
      <c r="J24" s="8"/>
    </row>
    <row r="25" spans="1:10" x14ac:dyDescent="0.25">
      <c r="A25" s="10">
        <v>22</v>
      </c>
      <c r="B25" s="10">
        <f>SUM(B4:B24)</f>
        <v>67</v>
      </c>
      <c r="H25" s="11">
        <f>SUM(H4:H24)</f>
        <v>38335</v>
      </c>
      <c r="I25" s="7"/>
      <c r="J25" s="8"/>
    </row>
    <row r="26" spans="1:10" x14ac:dyDescent="0.25">
      <c r="I26" s="7"/>
      <c r="J26" s="8"/>
    </row>
    <row r="27" spans="1:10" x14ac:dyDescent="0.25">
      <c r="A27" s="12" t="s">
        <v>1280</v>
      </c>
      <c r="B27" s="12" t="s">
        <v>12</v>
      </c>
      <c r="I27" s="7"/>
      <c r="J27" s="8"/>
    </row>
    <row r="28" spans="1:10" ht="26.25" x14ac:dyDescent="0.4">
      <c r="A28" s="13">
        <f>+A25</f>
        <v>22</v>
      </c>
      <c r="B28" s="13">
        <f>+B25</f>
        <v>67</v>
      </c>
      <c r="C28" s="14" t="s">
        <v>13</v>
      </c>
      <c r="D28" s="1"/>
      <c r="E28" s="1"/>
      <c r="F28" s="1"/>
      <c r="G28" s="1"/>
      <c r="H28" s="1"/>
      <c r="I28" s="8"/>
      <c r="J28" s="8"/>
    </row>
    <row r="29" spans="1:10" x14ac:dyDescent="0.25">
      <c r="I29" s="7"/>
      <c r="J29" s="7"/>
    </row>
    <row r="30" spans="1:10" x14ac:dyDescent="0.25">
      <c r="I30" s="7"/>
      <c r="J30" s="7"/>
    </row>
    <row r="31" spans="1:10" x14ac:dyDescent="0.25">
      <c r="A31" s="15" t="s">
        <v>1820</v>
      </c>
      <c r="B31" s="15" t="s">
        <v>1</v>
      </c>
      <c r="C31" s="15" t="s">
        <v>1250</v>
      </c>
      <c r="D31" s="15" t="s">
        <v>3</v>
      </c>
      <c r="E31" s="15" t="s">
        <v>4</v>
      </c>
      <c r="F31" s="15" t="s">
        <v>5</v>
      </c>
      <c r="G31" s="15" t="s">
        <v>6</v>
      </c>
      <c r="H31" s="15" t="s">
        <v>7</v>
      </c>
      <c r="I31" s="16"/>
      <c r="J31" s="16"/>
    </row>
    <row r="32" spans="1:10" x14ac:dyDescent="0.25">
      <c r="A32" s="69" t="s">
        <v>1788</v>
      </c>
      <c r="B32" s="69">
        <v>3</v>
      </c>
      <c r="C32" s="5" t="s">
        <v>1791</v>
      </c>
      <c r="D32" s="5"/>
      <c r="E32" s="5"/>
      <c r="F32" s="5"/>
      <c r="G32" s="5"/>
      <c r="H32" s="55">
        <v>1989</v>
      </c>
      <c r="I32" s="7"/>
      <c r="J32" s="16"/>
    </row>
    <row r="33" spans="1:10" x14ac:dyDescent="0.25">
      <c r="A33" s="128">
        <v>4585</v>
      </c>
      <c r="B33" s="128">
        <v>1</v>
      </c>
      <c r="C33" s="130" t="s">
        <v>1807</v>
      </c>
      <c r="D33" s="130" t="s">
        <v>1802</v>
      </c>
      <c r="E33" s="130"/>
      <c r="F33" s="130">
        <v>2018</v>
      </c>
      <c r="G33" s="130"/>
      <c r="H33" s="132">
        <v>578</v>
      </c>
      <c r="I33" s="7"/>
      <c r="J33" s="16"/>
    </row>
    <row r="34" spans="1:10" x14ac:dyDescent="0.25">
      <c r="A34" s="128">
        <v>4585</v>
      </c>
      <c r="B34" s="128">
        <v>1</v>
      </c>
      <c r="C34" s="130" t="s">
        <v>1809</v>
      </c>
      <c r="D34" s="130" t="s">
        <v>1802</v>
      </c>
      <c r="E34" s="130"/>
      <c r="F34" s="130">
        <v>2018</v>
      </c>
      <c r="G34" s="130"/>
      <c r="H34" s="132">
        <v>1199.79</v>
      </c>
      <c r="I34" s="7"/>
      <c r="J34" s="16"/>
    </row>
    <row r="35" spans="1:10" x14ac:dyDescent="0.25">
      <c r="A35" s="128">
        <v>4585</v>
      </c>
      <c r="B35" s="128">
        <v>1</v>
      </c>
      <c r="C35" s="130" t="s">
        <v>1808</v>
      </c>
      <c r="D35" s="130" t="s">
        <v>1802</v>
      </c>
      <c r="E35" s="130"/>
      <c r="F35" s="130">
        <v>2018</v>
      </c>
      <c r="G35" s="130"/>
      <c r="H35" s="132">
        <v>1155</v>
      </c>
      <c r="I35" s="7"/>
      <c r="J35" s="16"/>
    </row>
    <row r="36" spans="1:10" x14ac:dyDescent="0.25">
      <c r="A36" s="128">
        <v>4585</v>
      </c>
      <c r="B36" s="128">
        <v>1</v>
      </c>
      <c r="C36" s="130" t="s">
        <v>1810</v>
      </c>
      <c r="D36" s="130" t="s">
        <v>1802</v>
      </c>
      <c r="E36" s="130"/>
      <c r="F36" s="130">
        <v>2018</v>
      </c>
      <c r="G36" s="130"/>
      <c r="H36" s="132">
        <v>1485</v>
      </c>
      <c r="I36" s="7"/>
      <c r="J36" s="16"/>
    </row>
    <row r="37" spans="1:10" x14ac:dyDescent="0.25">
      <c r="A37" s="128">
        <v>4585</v>
      </c>
      <c r="B37" s="128">
        <v>1</v>
      </c>
      <c r="C37" s="130" t="s">
        <v>1811</v>
      </c>
      <c r="D37" s="130" t="s">
        <v>1802</v>
      </c>
      <c r="E37" s="130"/>
      <c r="F37" s="130">
        <v>2018</v>
      </c>
      <c r="G37" s="130"/>
      <c r="H37" s="132">
        <v>1650</v>
      </c>
      <c r="I37" s="7"/>
      <c r="J37" s="16"/>
    </row>
    <row r="38" spans="1:10" x14ac:dyDescent="0.25">
      <c r="A38" s="10">
        <v>6</v>
      </c>
      <c r="B38" s="10">
        <f>SUM(B32:B37)</f>
        <v>8</v>
      </c>
      <c r="G38" t="s">
        <v>1829</v>
      </c>
      <c r="H38" s="11">
        <f>+H32</f>
        <v>1989</v>
      </c>
      <c r="I38" s="7"/>
      <c r="J38" s="16"/>
    </row>
    <row r="39" spans="1:10" x14ac:dyDescent="0.25">
      <c r="G39" t="s">
        <v>1830</v>
      </c>
      <c r="H39" s="11">
        <f>+H32+H33+H34+H35+H36+H37</f>
        <v>8056.79</v>
      </c>
      <c r="I39" s="7"/>
      <c r="J39" s="16"/>
    </row>
    <row r="40" spans="1:10" x14ac:dyDescent="0.25">
      <c r="A40" s="12" t="s">
        <v>1280</v>
      </c>
      <c r="B40" s="12" t="s">
        <v>12</v>
      </c>
      <c r="I40" s="7"/>
      <c r="J40" s="16"/>
    </row>
    <row r="41" spans="1:10" ht="26.25" x14ac:dyDescent="0.4">
      <c r="A41" s="13">
        <f>+A38</f>
        <v>6</v>
      </c>
      <c r="B41" s="13">
        <f>+B38</f>
        <v>8</v>
      </c>
      <c r="C41" s="19" t="s">
        <v>1695</v>
      </c>
      <c r="D41" s="15"/>
      <c r="E41" s="15"/>
      <c r="F41" s="15"/>
      <c r="G41" s="15"/>
      <c r="H41" s="15"/>
      <c r="I41" s="16"/>
      <c r="J41" s="16"/>
    </row>
    <row r="43" spans="1:10" x14ac:dyDescent="0.25">
      <c r="E43" s="12" t="s">
        <v>1280</v>
      </c>
      <c r="F43" s="12" t="s">
        <v>12</v>
      </c>
    </row>
    <row r="44" spans="1:10" ht="26.25" x14ac:dyDescent="0.4">
      <c r="E44" s="13">
        <f>+A28+A41</f>
        <v>28</v>
      </c>
      <c r="F44" s="13">
        <f>+B28+B41</f>
        <v>75</v>
      </c>
      <c r="G44" s="17" t="s">
        <v>7</v>
      </c>
      <c r="H44" s="18">
        <f>+H25+H38</f>
        <v>40324</v>
      </c>
    </row>
    <row r="47" spans="1:10" ht="27.75" x14ac:dyDescent="0.4">
      <c r="A47" s="209" t="s">
        <v>16</v>
      </c>
      <c r="B47" s="209"/>
      <c r="C47" s="209"/>
      <c r="D47" s="209"/>
      <c r="E47" s="209"/>
      <c r="F47" s="209"/>
      <c r="G47" s="209"/>
      <c r="H47" s="209"/>
      <c r="I47" s="209"/>
      <c r="J47" s="209"/>
    </row>
    <row r="48" spans="1:10" ht="27.75" x14ac:dyDescent="0.4">
      <c r="A48" s="212" t="s">
        <v>31</v>
      </c>
      <c r="B48" s="212"/>
      <c r="C48" s="212"/>
      <c r="D48" s="212"/>
      <c r="E48" s="212"/>
      <c r="F48" s="212"/>
      <c r="G48" s="212"/>
      <c r="H48" s="212"/>
      <c r="I48" s="108"/>
      <c r="J48" s="108"/>
    </row>
    <row r="49" spans="1:10" x14ac:dyDescent="0.25">
      <c r="A49" s="52" t="s">
        <v>0</v>
      </c>
      <c r="B49" s="52" t="s">
        <v>1</v>
      </c>
      <c r="C49" s="29" t="s">
        <v>1250</v>
      </c>
      <c r="D49" s="52" t="s">
        <v>3</v>
      </c>
      <c r="E49" s="52" t="s">
        <v>4</v>
      </c>
      <c r="F49" s="52" t="s">
        <v>5</v>
      </c>
      <c r="G49" s="52" t="s">
        <v>6</v>
      </c>
      <c r="H49" s="52" t="s">
        <v>7</v>
      </c>
      <c r="I49" s="20"/>
      <c r="J49" s="20"/>
    </row>
    <row r="50" spans="1:10" x14ac:dyDescent="0.25">
      <c r="A50" s="47" t="s">
        <v>2210</v>
      </c>
      <c r="B50" s="48">
        <v>5</v>
      </c>
      <c r="C50" s="49" t="s">
        <v>2549</v>
      </c>
      <c r="D50" s="48" t="s">
        <v>2550</v>
      </c>
      <c r="E50" s="48" t="s">
        <v>2347</v>
      </c>
      <c r="F50" s="48">
        <v>2015</v>
      </c>
      <c r="G50" s="47"/>
      <c r="H50" s="50">
        <v>2160</v>
      </c>
      <c r="J50" s="20"/>
    </row>
    <row r="51" spans="1:10" x14ac:dyDescent="0.25">
      <c r="A51" s="25">
        <v>1</v>
      </c>
      <c r="B51" s="26">
        <f>SUM(B50:B50)</f>
        <v>5</v>
      </c>
      <c r="H51" s="27">
        <f>SUM(H50:H50)</f>
        <v>2160</v>
      </c>
      <c r="J51" s="20"/>
    </row>
    <row r="52" spans="1:10" x14ac:dyDescent="0.25">
      <c r="A52" s="28"/>
      <c r="B52" s="29"/>
      <c r="C52" s="20"/>
      <c r="D52" s="20"/>
      <c r="E52" s="20"/>
      <c r="F52" s="20"/>
      <c r="G52" s="20"/>
      <c r="H52" s="30"/>
      <c r="I52" s="20"/>
      <c r="J52" s="20"/>
    </row>
    <row r="53" spans="1:10" x14ac:dyDescent="0.25">
      <c r="A53" s="31"/>
      <c r="B53" s="26"/>
      <c r="H53" s="27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3"/>
      <c r="J55" s="33"/>
    </row>
    <row r="56" spans="1:10" x14ac:dyDescent="0.25">
      <c r="I56" s="7"/>
      <c r="J56" s="33"/>
    </row>
    <row r="57" spans="1:10" ht="21" x14ac:dyDescent="0.35">
      <c r="A57" s="12" t="s">
        <v>1280</v>
      </c>
      <c r="B57" s="12" t="s">
        <v>12</v>
      </c>
      <c r="G57" s="17" t="s">
        <v>7</v>
      </c>
      <c r="H57" s="34">
        <f>+H51</f>
        <v>2160</v>
      </c>
      <c r="I57" s="7"/>
      <c r="J57" s="33"/>
    </row>
    <row r="58" spans="1:10" ht="26.25" x14ac:dyDescent="0.4">
      <c r="A58" s="35">
        <f>+A51</f>
        <v>1</v>
      </c>
      <c r="B58" s="35">
        <f>+B51</f>
        <v>5</v>
      </c>
      <c r="C58" s="36" t="s">
        <v>14</v>
      </c>
      <c r="D58" s="32"/>
      <c r="E58" s="32"/>
      <c r="F58" s="32"/>
      <c r="G58" s="32"/>
      <c r="H58" s="32"/>
      <c r="I58" s="33"/>
      <c r="J58" s="33"/>
    </row>
    <row r="60" spans="1:10" x14ac:dyDescent="0.25">
      <c r="E60" s="12" t="s">
        <v>1280</v>
      </c>
      <c r="F60" s="12" t="s">
        <v>12</v>
      </c>
    </row>
    <row r="61" spans="1:10" ht="26.25" x14ac:dyDescent="0.4">
      <c r="E61" s="35">
        <f>+A28+A41+A58</f>
        <v>29</v>
      </c>
      <c r="F61" s="35">
        <f>+B28+B41+B58</f>
        <v>80</v>
      </c>
      <c r="G61" s="17" t="s">
        <v>41</v>
      </c>
      <c r="H61" s="34">
        <f>+H44+H57</f>
        <v>42484</v>
      </c>
    </row>
  </sheetData>
  <mergeCells count="4">
    <mergeCell ref="A1:J1"/>
    <mergeCell ref="A47:J47"/>
    <mergeCell ref="A2:H2"/>
    <mergeCell ref="A48:H4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1"/>
  <sheetViews>
    <sheetView topLeftCell="A205" workbookViewId="0">
      <selection activeCell="F222" sqref="F222"/>
    </sheetView>
  </sheetViews>
  <sheetFormatPr baseColWidth="10" defaultRowHeight="15" x14ac:dyDescent="0.25"/>
  <cols>
    <col min="3" max="3" width="65.42578125" customWidth="1"/>
    <col min="4" max="4" width="50.42578125" customWidth="1"/>
    <col min="5" max="5" width="20" customWidth="1"/>
    <col min="6" max="6" width="16.28515625" customWidth="1"/>
    <col min="7" max="7" width="23.7109375" customWidth="1"/>
    <col min="8" max="8" width="21.42578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32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22">
        <v>948</v>
      </c>
      <c r="B4" s="22">
        <v>3</v>
      </c>
      <c r="C4" s="75" t="s">
        <v>1496</v>
      </c>
      <c r="D4" s="75" t="s">
        <v>753</v>
      </c>
      <c r="E4" s="5"/>
      <c r="F4" s="6"/>
      <c r="G4" s="60" t="s">
        <v>9</v>
      </c>
      <c r="H4" s="55">
        <v>1137</v>
      </c>
      <c r="I4" s="7"/>
      <c r="J4" s="8"/>
    </row>
    <row r="5" spans="1:10" x14ac:dyDescent="0.25">
      <c r="A5" s="22">
        <v>949</v>
      </c>
      <c r="B5" s="22">
        <v>3</v>
      </c>
      <c r="C5" s="75" t="s">
        <v>1497</v>
      </c>
      <c r="D5" s="75" t="s">
        <v>754</v>
      </c>
      <c r="E5" s="5"/>
      <c r="F5" s="6"/>
      <c r="G5" s="60" t="s">
        <v>9</v>
      </c>
      <c r="H5" s="55">
        <v>870</v>
      </c>
      <c r="I5" s="7"/>
      <c r="J5" s="8"/>
    </row>
    <row r="6" spans="1:10" x14ac:dyDescent="0.25">
      <c r="A6" s="22">
        <v>953</v>
      </c>
      <c r="B6" s="22">
        <v>3</v>
      </c>
      <c r="C6" s="75" t="s">
        <v>747</v>
      </c>
      <c r="D6" s="75" t="s">
        <v>755</v>
      </c>
      <c r="E6" s="5"/>
      <c r="F6" s="6"/>
      <c r="G6" s="60" t="s">
        <v>9</v>
      </c>
      <c r="H6" s="55">
        <v>768</v>
      </c>
      <c r="I6" s="7"/>
      <c r="J6" s="8"/>
    </row>
    <row r="7" spans="1:10" x14ac:dyDescent="0.25">
      <c r="A7" s="22">
        <v>954</v>
      </c>
      <c r="B7" s="22">
        <v>3</v>
      </c>
      <c r="C7" s="75" t="s">
        <v>1498</v>
      </c>
      <c r="D7" s="75" t="s">
        <v>756</v>
      </c>
      <c r="E7" s="5"/>
      <c r="F7" s="6"/>
      <c r="G7" s="60" t="s">
        <v>9</v>
      </c>
      <c r="H7" s="55">
        <v>876</v>
      </c>
      <c r="I7" s="7"/>
      <c r="J7" s="8"/>
    </row>
    <row r="8" spans="1:10" x14ac:dyDescent="0.25">
      <c r="A8" s="22">
        <v>957</v>
      </c>
      <c r="B8" s="22">
        <v>3</v>
      </c>
      <c r="C8" s="75" t="s">
        <v>1377</v>
      </c>
      <c r="D8" s="105" t="s">
        <v>1499</v>
      </c>
      <c r="E8" s="5"/>
      <c r="F8" s="6"/>
      <c r="G8" s="60" t="s">
        <v>9</v>
      </c>
      <c r="H8" s="55">
        <v>411</v>
      </c>
      <c r="I8" s="7"/>
      <c r="J8" s="8"/>
    </row>
    <row r="9" spans="1:10" x14ac:dyDescent="0.25">
      <c r="A9" s="22">
        <v>959</v>
      </c>
      <c r="B9" s="22">
        <v>3</v>
      </c>
      <c r="C9" s="75" t="s">
        <v>748</v>
      </c>
      <c r="D9" s="105" t="s">
        <v>757</v>
      </c>
      <c r="E9" s="5"/>
      <c r="F9" s="6"/>
      <c r="G9" s="60" t="s">
        <v>9</v>
      </c>
      <c r="H9" s="55">
        <v>1278</v>
      </c>
      <c r="I9" s="7"/>
      <c r="J9" s="8"/>
    </row>
    <row r="10" spans="1:10" x14ac:dyDescent="0.25">
      <c r="A10" s="22">
        <v>964</v>
      </c>
      <c r="B10" s="22">
        <v>3</v>
      </c>
      <c r="C10" s="75" t="s">
        <v>1500</v>
      </c>
      <c r="D10" s="105" t="s">
        <v>758</v>
      </c>
      <c r="E10" s="5"/>
      <c r="F10" s="6"/>
      <c r="G10" s="60" t="s">
        <v>9</v>
      </c>
      <c r="H10" s="55">
        <v>534</v>
      </c>
      <c r="I10" s="7"/>
      <c r="J10" s="8"/>
    </row>
    <row r="11" spans="1:10" x14ac:dyDescent="0.25">
      <c r="A11" s="22">
        <v>966</v>
      </c>
      <c r="B11" s="22">
        <v>3</v>
      </c>
      <c r="C11" s="75" t="s">
        <v>749</v>
      </c>
      <c r="D11" s="105" t="s">
        <v>759</v>
      </c>
      <c r="E11" s="5"/>
      <c r="F11" s="6"/>
      <c r="G11" s="60"/>
      <c r="H11" s="55">
        <v>2535</v>
      </c>
      <c r="I11" s="7"/>
      <c r="J11" s="8"/>
    </row>
    <row r="12" spans="1:10" x14ac:dyDescent="0.25">
      <c r="A12" s="22">
        <v>967</v>
      </c>
      <c r="B12" s="22">
        <v>1</v>
      </c>
      <c r="C12" s="75" t="s">
        <v>1501</v>
      </c>
      <c r="D12" s="5"/>
      <c r="E12" s="61" t="s">
        <v>766</v>
      </c>
      <c r="F12" s="6"/>
      <c r="G12" s="60" t="s">
        <v>9</v>
      </c>
      <c r="H12" s="55">
        <v>343</v>
      </c>
      <c r="I12" s="7"/>
      <c r="J12" s="8"/>
    </row>
    <row r="13" spans="1:10" x14ac:dyDescent="0.25">
      <c r="A13" s="22">
        <v>970</v>
      </c>
      <c r="B13" s="22">
        <v>3</v>
      </c>
      <c r="C13" s="75" t="s">
        <v>750</v>
      </c>
      <c r="D13" s="105" t="s">
        <v>760</v>
      </c>
      <c r="E13" s="61" t="s">
        <v>763</v>
      </c>
      <c r="F13" s="6"/>
      <c r="G13" s="60" t="s">
        <v>9</v>
      </c>
      <c r="H13" s="55">
        <v>1065</v>
      </c>
      <c r="I13" s="7"/>
      <c r="J13" s="8"/>
    </row>
    <row r="14" spans="1:10" x14ac:dyDescent="0.25">
      <c r="A14" s="22">
        <v>974</v>
      </c>
      <c r="B14" s="22">
        <v>1</v>
      </c>
      <c r="C14" s="75" t="s">
        <v>751</v>
      </c>
      <c r="D14" s="105" t="s">
        <v>761</v>
      </c>
      <c r="E14" s="61" t="s">
        <v>764</v>
      </c>
      <c r="F14" s="6"/>
      <c r="G14" s="60" t="s">
        <v>9</v>
      </c>
      <c r="H14" s="55">
        <v>2538</v>
      </c>
      <c r="I14" s="7"/>
      <c r="J14" s="8"/>
    </row>
    <row r="15" spans="1:10" x14ac:dyDescent="0.25">
      <c r="A15" s="22">
        <v>977</v>
      </c>
      <c r="B15" s="22">
        <v>5</v>
      </c>
      <c r="C15" s="75" t="s">
        <v>752</v>
      </c>
      <c r="D15" s="105" t="s">
        <v>762</v>
      </c>
      <c r="E15" s="61" t="s">
        <v>765</v>
      </c>
      <c r="F15" s="6"/>
      <c r="G15" s="60" t="s">
        <v>9</v>
      </c>
      <c r="H15" s="55">
        <v>1895</v>
      </c>
      <c r="I15" s="7"/>
      <c r="J15" s="8"/>
    </row>
    <row r="16" spans="1:10" x14ac:dyDescent="0.25">
      <c r="A16" s="10">
        <v>14</v>
      </c>
      <c r="B16" s="10">
        <f>SUM(B4:B15)</f>
        <v>34</v>
      </c>
      <c r="H16" s="11">
        <f>SUM(H4:H15)</f>
        <v>14250</v>
      </c>
      <c r="I16" s="7"/>
      <c r="J16" s="8"/>
    </row>
    <row r="17" spans="1:10" x14ac:dyDescent="0.25">
      <c r="I17" s="7"/>
      <c r="J17" s="8"/>
    </row>
    <row r="18" spans="1:10" x14ac:dyDescent="0.25">
      <c r="A18" s="12" t="s">
        <v>1280</v>
      </c>
      <c r="B18" s="12" t="s">
        <v>12</v>
      </c>
      <c r="I18" s="7"/>
      <c r="J18" s="8"/>
    </row>
    <row r="19" spans="1:10" ht="26.25" x14ac:dyDescent="0.4">
      <c r="A19" s="13">
        <f>+A16</f>
        <v>14</v>
      </c>
      <c r="B19" s="13">
        <f>+B16</f>
        <v>34</v>
      </c>
      <c r="C19" s="14" t="s">
        <v>13</v>
      </c>
      <c r="D19" s="1"/>
      <c r="E19" s="1"/>
      <c r="F19" s="1"/>
      <c r="G19" s="1"/>
      <c r="H19" s="1"/>
      <c r="I19" s="8"/>
      <c r="J19" s="8"/>
    </row>
    <row r="20" spans="1:10" x14ac:dyDescent="0.25">
      <c r="I20" s="7"/>
      <c r="J20" s="7"/>
    </row>
    <row r="21" spans="1:10" x14ac:dyDescent="0.25">
      <c r="I21" s="7"/>
      <c r="J21" s="7"/>
    </row>
    <row r="22" spans="1:10" x14ac:dyDescent="0.25">
      <c r="A22" s="15" t="s">
        <v>1820</v>
      </c>
      <c r="B22" s="15" t="s">
        <v>1</v>
      </c>
      <c r="C22" s="15" t="s">
        <v>1250</v>
      </c>
      <c r="D22" s="15" t="s">
        <v>3</v>
      </c>
      <c r="E22" s="15" t="s">
        <v>4</v>
      </c>
      <c r="F22" s="15" t="s">
        <v>5</v>
      </c>
      <c r="G22" s="15" t="s">
        <v>6</v>
      </c>
      <c r="H22" s="15" t="s">
        <v>7</v>
      </c>
      <c r="I22" s="16"/>
      <c r="J22" s="16"/>
    </row>
    <row r="23" spans="1:10" x14ac:dyDescent="0.25">
      <c r="A23" s="128">
        <v>4585</v>
      </c>
      <c r="B23" s="128">
        <v>1</v>
      </c>
      <c r="C23" s="130" t="s">
        <v>1801</v>
      </c>
      <c r="D23" s="130" t="s">
        <v>1802</v>
      </c>
      <c r="E23" s="130"/>
      <c r="F23" s="130">
        <v>2018</v>
      </c>
      <c r="G23" s="130"/>
      <c r="H23" s="131">
        <v>908</v>
      </c>
      <c r="I23" s="7"/>
      <c r="J23" s="16"/>
    </row>
    <row r="24" spans="1:10" x14ac:dyDescent="0.25">
      <c r="A24" s="128">
        <v>4585</v>
      </c>
      <c r="B24" s="128">
        <v>1</v>
      </c>
      <c r="C24" s="130" t="s">
        <v>1803</v>
      </c>
      <c r="D24" s="130" t="s">
        <v>1802</v>
      </c>
      <c r="E24" s="130"/>
      <c r="F24" s="130">
        <v>2018</v>
      </c>
      <c r="G24" s="130"/>
      <c r="H24" s="131">
        <v>1601</v>
      </c>
      <c r="I24" s="7"/>
      <c r="J24" s="16"/>
    </row>
    <row r="25" spans="1:10" x14ac:dyDescent="0.25">
      <c r="A25" s="128">
        <v>4585</v>
      </c>
      <c r="B25" s="128">
        <v>1</v>
      </c>
      <c r="C25" s="130" t="s">
        <v>1804</v>
      </c>
      <c r="D25" s="130" t="s">
        <v>1802</v>
      </c>
      <c r="E25" s="130"/>
      <c r="F25" s="130">
        <v>2018</v>
      </c>
      <c r="G25" s="130"/>
      <c r="H25" s="131">
        <v>2613</v>
      </c>
      <c r="I25" s="7"/>
      <c r="J25" s="16"/>
    </row>
    <row r="26" spans="1:10" x14ac:dyDescent="0.25">
      <c r="A26" s="101">
        <v>3</v>
      </c>
      <c r="B26" s="101">
        <f>SUM(B23:B25)</f>
        <v>3</v>
      </c>
      <c r="C26" s="78"/>
      <c r="D26" s="78"/>
      <c r="E26" s="78"/>
      <c r="F26" s="78"/>
      <c r="G26" s="78"/>
      <c r="H26" s="11">
        <f>SUM(H23:H25)</f>
        <v>5122</v>
      </c>
      <c r="I26" s="7"/>
      <c r="J26" s="16"/>
    </row>
    <row r="27" spans="1:10" x14ac:dyDescent="0.25">
      <c r="A27" s="101"/>
      <c r="B27" s="101"/>
      <c r="C27" s="78"/>
      <c r="D27" s="78"/>
      <c r="E27" s="78"/>
      <c r="F27" s="78"/>
      <c r="G27" s="78"/>
      <c r="H27" s="123"/>
      <c r="I27" s="7"/>
      <c r="J27" s="16"/>
    </row>
    <row r="28" spans="1:10" x14ac:dyDescent="0.25">
      <c r="A28" s="12" t="s">
        <v>1280</v>
      </c>
      <c r="B28" s="12" t="s">
        <v>12</v>
      </c>
      <c r="I28" s="7"/>
      <c r="J28" s="16"/>
    </row>
    <row r="29" spans="1:10" ht="26.25" x14ac:dyDescent="0.4">
      <c r="A29" s="13">
        <v>3</v>
      </c>
      <c r="B29" s="13">
        <f>+B26</f>
        <v>3</v>
      </c>
      <c r="C29" s="19" t="s">
        <v>1695</v>
      </c>
      <c r="D29" s="15"/>
      <c r="E29" s="15"/>
      <c r="F29" s="15"/>
      <c r="G29" s="15"/>
      <c r="H29" s="15"/>
      <c r="I29" s="16"/>
      <c r="J29" s="16"/>
    </row>
    <row r="30" spans="1:10" ht="15" customHeight="1" x14ac:dyDescent="0.4">
      <c r="A30" s="119"/>
      <c r="B30" s="119"/>
      <c r="C30" s="119"/>
      <c r="D30" s="119"/>
      <c r="E30" s="119"/>
      <c r="F30" s="119"/>
      <c r="G30" s="119"/>
      <c r="H30" s="119"/>
      <c r="I30" s="119"/>
      <c r="J30" s="119"/>
    </row>
    <row r="31" spans="1:10" ht="17.25" customHeight="1" x14ac:dyDescent="0.4">
      <c r="A31" s="119"/>
      <c r="B31" s="119"/>
      <c r="C31" s="119"/>
      <c r="D31" s="119"/>
      <c r="E31" s="12" t="s">
        <v>1280</v>
      </c>
      <c r="F31" s="12" t="s">
        <v>12</v>
      </c>
      <c r="G31" s="119"/>
      <c r="H31" s="119"/>
      <c r="I31" s="119"/>
      <c r="J31" s="119"/>
    </row>
    <row r="32" spans="1:10" ht="26.25" x14ac:dyDescent="0.4">
      <c r="A32" s="119"/>
      <c r="B32" s="119"/>
      <c r="C32" s="119"/>
      <c r="D32" s="119"/>
      <c r="E32" s="13">
        <f>+A19+A29</f>
        <v>17</v>
      </c>
      <c r="F32" s="13">
        <f>+B19+B29</f>
        <v>37</v>
      </c>
      <c r="G32" s="17" t="s">
        <v>7</v>
      </c>
      <c r="H32" s="18">
        <f>+H16+H26</f>
        <v>19372</v>
      </c>
      <c r="I32" s="119"/>
      <c r="J32" s="119"/>
    </row>
    <row r="35" spans="1:10" ht="27.75" x14ac:dyDescent="0.4">
      <c r="A35" s="209" t="s">
        <v>16</v>
      </c>
      <c r="B35" s="209"/>
      <c r="C35" s="209"/>
      <c r="D35" s="209"/>
      <c r="E35" s="209"/>
      <c r="F35" s="209"/>
      <c r="G35" s="209"/>
      <c r="H35" s="209"/>
      <c r="I35" s="209"/>
      <c r="J35" s="209"/>
    </row>
    <row r="36" spans="1:10" ht="27.75" x14ac:dyDescent="0.4">
      <c r="A36" s="212" t="s">
        <v>32</v>
      </c>
      <c r="B36" s="212"/>
      <c r="C36" s="212"/>
      <c r="D36" s="212"/>
      <c r="E36" s="212"/>
      <c r="F36" s="212"/>
      <c r="G36" s="212"/>
      <c r="H36" s="212"/>
      <c r="I36" s="108"/>
      <c r="J36" s="108"/>
    </row>
    <row r="37" spans="1:10" x14ac:dyDescent="0.25">
      <c r="A37" s="52" t="s">
        <v>0</v>
      </c>
      <c r="B37" s="52" t="s">
        <v>1</v>
      </c>
      <c r="C37" s="29" t="s">
        <v>1250</v>
      </c>
      <c r="D37" s="52" t="s">
        <v>3</v>
      </c>
      <c r="E37" s="52" t="s">
        <v>4</v>
      </c>
      <c r="F37" s="52" t="s">
        <v>5</v>
      </c>
      <c r="G37" s="52" t="s">
        <v>6</v>
      </c>
      <c r="H37" s="52" t="s">
        <v>7</v>
      </c>
      <c r="I37" s="20"/>
      <c r="J37" s="20"/>
    </row>
    <row r="38" spans="1:10" x14ac:dyDescent="0.25">
      <c r="A38" s="47" t="s">
        <v>1984</v>
      </c>
      <c r="B38" s="48">
        <v>5</v>
      </c>
      <c r="C38" s="49" t="s">
        <v>2551</v>
      </c>
      <c r="D38" s="48" t="s">
        <v>2552</v>
      </c>
      <c r="E38" s="48" t="s">
        <v>2553</v>
      </c>
      <c r="F38" s="48">
        <v>2017</v>
      </c>
      <c r="G38" s="47" t="s">
        <v>1767</v>
      </c>
      <c r="H38" s="50">
        <v>1640</v>
      </c>
      <c r="J38" s="20"/>
    </row>
    <row r="39" spans="1:10" x14ac:dyDescent="0.25">
      <c r="A39" s="47" t="s">
        <v>1984</v>
      </c>
      <c r="B39" s="48">
        <v>5</v>
      </c>
      <c r="C39" s="49" t="s">
        <v>2554</v>
      </c>
      <c r="D39" s="48" t="s">
        <v>2555</v>
      </c>
      <c r="E39" s="48" t="s">
        <v>2553</v>
      </c>
      <c r="F39" s="48">
        <v>2017</v>
      </c>
      <c r="G39" s="47" t="s">
        <v>1767</v>
      </c>
      <c r="H39" s="50">
        <v>1280</v>
      </c>
      <c r="J39" s="20"/>
    </row>
    <row r="40" spans="1:10" x14ac:dyDescent="0.25">
      <c r="A40" s="47" t="s">
        <v>1984</v>
      </c>
      <c r="B40" s="48">
        <v>5</v>
      </c>
      <c r="C40" s="49" t="s">
        <v>2556</v>
      </c>
      <c r="D40" s="48" t="s">
        <v>2557</v>
      </c>
      <c r="E40" s="48" t="s">
        <v>2558</v>
      </c>
      <c r="F40" s="48">
        <v>2016</v>
      </c>
      <c r="G40" s="47" t="s">
        <v>1767</v>
      </c>
      <c r="H40" s="50">
        <v>2060</v>
      </c>
      <c r="J40" s="20"/>
    </row>
    <row r="41" spans="1:10" x14ac:dyDescent="0.25">
      <c r="A41" s="47" t="s">
        <v>1984</v>
      </c>
      <c r="B41" s="48">
        <v>5</v>
      </c>
      <c r="C41" s="49" t="s">
        <v>2559</v>
      </c>
      <c r="D41" s="48" t="s">
        <v>2560</v>
      </c>
      <c r="E41" s="48" t="s">
        <v>1587</v>
      </c>
      <c r="F41" s="48">
        <v>2016</v>
      </c>
      <c r="G41" s="47" t="s">
        <v>1767</v>
      </c>
      <c r="H41" s="50">
        <v>1695.75</v>
      </c>
      <c r="J41" s="20"/>
    </row>
    <row r="42" spans="1:10" x14ac:dyDescent="0.25">
      <c r="A42" s="47" t="s">
        <v>2293</v>
      </c>
      <c r="B42" s="48">
        <v>5</v>
      </c>
      <c r="C42" s="49" t="s">
        <v>2561</v>
      </c>
      <c r="D42" s="48" t="s">
        <v>2562</v>
      </c>
      <c r="E42" s="48" t="s">
        <v>2299</v>
      </c>
      <c r="F42" s="48"/>
      <c r="G42" s="47"/>
      <c r="H42" s="50">
        <v>2615</v>
      </c>
      <c r="J42" s="20"/>
    </row>
    <row r="43" spans="1:10" x14ac:dyDescent="0.25">
      <c r="A43" s="47" t="s">
        <v>2293</v>
      </c>
      <c r="B43" s="48">
        <v>5</v>
      </c>
      <c r="C43" s="49" t="s">
        <v>2563</v>
      </c>
      <c r="D43" s="48" t="s">
        <v>2564</v>
      </c>
      <c r="E43" s="48" t="s">
        <v>2299</v>
      </c>
      <c r="F43" s="48"/>
      <c r="G43" s="47"/>
      <c r="H43" s="50">
        <v>2505</v>
      </c>
      <c r="J43" s="20"/>
    </row>
    <row r="44" spans="1:10" x14ac:dyDescent="0.25">
      <c r="A44" s="47" t="s">
        <v>2293</v>
      </c>
      <c r="B44" s="48">
        <v>5</v>
      </c>
      <c r="C44" s="49" t="s">
        <v>2565</v>
      </c>
      <c r="D44" s="48" t="s">
        <v>2566</v>
      </c>
      <c r="E44" s="48" t="s">
        <v>2299</v>
      </c>
      <c r="F44" s="48"/>
      <c r="G44" s="47"/>
      <c r="H44" s="50">
        <v>3265</v>
      </c>
      <c r="J44" s="20"/>
    </row>
    <row r="45" spans="1:10" x14ac:dyDescent="0.25">
      <c r="A45" s="47" t="s">
        <v>2293</v>
      </c>
      <c r="B45" s="48">
        <v>5</v>
      </c>
      <c r="C45" s="49" t="s">
        <v>2561</v>
      </c>
      <c r="D45" s="48" t="s">
        <v>2562</v>
      </c>
      <c r="E45" s="48" t="s">
        <v>2299</v>
      </c>
      <c r="F45" s="48"/>
      <c r="G45" s="47"/>
      <c r="H45" s="50">
        <v>2615</v>
      </c>
      <c r="J45" s="20"/>
    </row>
    <row r="46" spans="1:10" x14ac:dyDescent="0.25">
      <c r="A46" s="47" t="s">
        <v>2293</v>
      </c>
      <c r="B46" s="48">
        <v>5</v>
      </c>
      <c r="C46" s="49" t="s">
        <v>2567</v>
      </c>
      <c r="D46" s="48" t="s">
        <v>2568</v>
      </c>
      <c r="E46" s="48" t="s">
        <v>2299</v>
      </c>
      <c r="F46" s="48"/>
      <c r="G46" s="47"/>
      <c r="H46" s="50">
        <v>2070</v>
      </c>
      <c r="J46" s="20"/>
    </row>
    <row r="47" spans="1:10" x14ac:dyDescent="0.25">
      <c r="A47" s="47" t="s">
        <v>2293</v>
      </c>
      <c r="B47" s="48">
        <v>5</v>
      </c>
      <c r="C47" s="49" t="s">
        <v>2569</v>
      </c>
      <c r="D47" s="48" t="s">
        <v>2570</v>
      </c>
      <c r="E47" s="48" t="s">
        <v>2299</v>
      </c>
      <c r="F47" s="48"/>
      <c r="G47" s="47"/>
      <c r="H47" s="50">
        <v>2285</v>
      </c>
      <c r="J47" s="20"/>
    </row>
    <row r="48" spans="1:10" x14ac:dyDescent="0.25">
      <c r="A48" s="47" t="s">
        <v>2293</v>
      </c>
      <c r="B48" s="48">
        <v>5</v>
      </c>
      <c r="C48" s="49" t="s">
        <v>2571</v>
      </c>
      <c r="D48" s="48" t="s">
        <v>2572</v>
      </c>
      <c r="E48" s="48" t="s">
        <v>2299</v>
      </c>
      <c r="F48" s="48"/>
      <c r="G48" s="47"/>
      <c r="H48" s="50">
        <v>2285</v>
      </c>
      <c r="J48" s="20"/>
    </row>
    <row r="49" spans="1:10" x14ac:dyDescent="0.25">
      <c r="A49" s="47" t="s">
        <v>2293</v>
      </c>
      <c r="B49" s="48">
        <v>5</v>
      </c>
      <c r="C49" s="49" t="s">
        <v>2573</v>
      </c>
      <c r="D49" s="48" t="s">
        <v>2574</v>
      </c>
      <c r="E49" s="48" t="s">
        <v>2299</v>
      </c>
      <c r="F49" s="48"/>
      <c r="G49" s="47"/>
      <c r="H49" s="50">
        <v>2830</v>
      </c>
      <c r="J49" s="20"/>
    </row>
    <row r="50" spans="1:10" x14ac:dyDescent="0.25">
      <c r="A50" s="47" t="s">
        <v>2293</v>
      </c>
      <c r="B50" s="48">
        <v>5</v>
      </c>
      <c r="C50" s="49" t="s">
        <v>2575</v>
      </c>
      <c r="D50" s="48" t="s">
        <v>2576</v>
      </c>
      <c r="E50" s="48" t="s">
        <v>2299</v>
      </c>
      <c r="F50" s="48"/>
      <c r="G50" s="47"/>
      <c r="H50" s="50">
        <v>2830</v>
      </c>
      <c r="J50" s="20"/>
    </row>
    <row r="51" spans="1:10" x14ac:dyDescent="0.25">
      <c r="A51" s="47" t="s">
        <v>2293</v>
      </c>
      <c r="B51" s="48">
        <v>5</v>
      </c>
      <c r="C51" s="49" t="s">
        <v>2577</v>
      </c>
      <c r="D51" s="48" t="s">
        <v>2578</v>
      </c>
      <c r="E51" s="48" t="s">
        <v>2299</v>
      </c>
      <c r="F51" s="48"/>
      <c r="G51" s="47"/>
      <c r="H51" s="50">
        <v>2505</v>
      </c>
      <c r="J51" s="20"/>
    </row>
    <row r="52" spans="1:10" x14ac:dyDescent="0.25">
      <c r="A52" s="47" t="s">
        <v>2293</v>
      </c>
      <c r="B52" s="48">
        <v>5</v>
      </c>
      <c r="C52" s="49" t="s">
        <v>2579</v>
      </c>
      <c r="D52" s="48" t="s">
        <v>2580</v>
      </c>
      <c r="E52" s="48" t="s">
        <v>2299</v>
      </c>
      <c r="F52" s="48"/>
      <c r="G52" s="47"/>
      <c r="H52" s="50">
        <v>4790</v>
      </c>
      <c r="J52" s="20"/>
    </row>
    <row r="53" spans="1:10" x14ac:dyDescent="0.25">
      <c r="A53" s="47" t="s">
        <v>2293</v>
      </c>
      <c r="B53" s="48">
        <v>2</v>
      </c>
      <c r="C53" s="49" t="s">
        <v>2581</v>
      </c>
      <c r="D53" s="48" t="s">
        <v>2582</v>
      </c>
      <c r="E53" s="48" t="s">
        <v>2299</v>
      </c>
      <c r="F53" s="48"/>
      <c r="G53" s="47"/>
      <c r="H53" s="50">
        <v>828</v>
      </c>
      <c r="J53" s="20"/>
    </row>
    <row r="54" spans="1:10" x14ac:dyDescent="0.25">
      <c r="A54" s="47" t="s">
        <v>2293</v>
      </c>
      <c r="B54" s="48">
        <v>2</v>
      </c>
      <c r="C54" s="49" t="s">
        <v>2583</v>
      </c>
      <c r="D54" s="48" t="s">
        <v>2584</v>
      </c>
      <c r="E54" s="48" t="s">
        <v>2299</v>
      </c>
      <c r="F54" s="48"/>
      <c r="G54" s="47"/>
      <c r="H54" s="50">
        <v>696</v>
      </c>
      <c r="J54" s="20"/>
    </row>
    <row r="55" spans="1:10" x14ac:dyDescent="0.25">
      <c r="A55" s="47" t="s">
        <v>2293</v>
      </c>
      <c r="B55" s="48">
        <v>2</v>
      </c>
      <c r="C55" s="49" t="s">
        <v>2585</v>
      </c>
      <c r="D55" s="48" t="s">
        <v>2586</v>
      </c>
      <c r="E55" s="48" t="s">
        <v>2299</v>
      </c>
      <c r="F55" s="48"/>
      <c r="G55" s="47"/>
      <c r="H55" s="50">
        <v>1046</v>
      </c>
      <c r="J55" s="20"/>
    </row>
    <row r="56" spans="1:10" x14ac:dyDescent="0.25">
      <c r="A56" s="47" t="s">
        <v>2293</v>
      </c>
      <c r="B56" s="48">
        <v>5</v>
      </c>
      <c r="C56" s="49" t="s">
        <v>2587</v>
      </c>
      <c r="D56" s="48" t="s">
        <v>2568</v>
      </c>
      <c r="E56" s="48" t="s">
        <v>2299</v>
      </c>
      <c r="F56" s="48"/>
      <c r="G56" s="47"/>
      <c r="H56" s="50">
        <v>2070</v>
      </c>
      <c r="J56" s="20"/>
    </row>
    <row r="57" spans="1:10" x14ac:dyDescent="0.25">
      <c r="A57" s="47" t="s">
        <v>2293</v>
      </c>
      <c r="B57" s="48">
        <v>1</v>
      </c>
      <c r="C57" s="49" t="s">
        <v>2588</v>
      </c>
      <c r="D57" s="48" t="s">
        <v>2589</v>
      </c>
      <c r="E57" s="48" t="s">
        <v>2590</v>
      </c>
      <c r="F57" s="48"/>
      <c r="G57" s="47"/>
      <c r="H57" s="50">
        <v>348</v>
      </c>
      <c r="J57" s="20"/>
    </row>
    <row r="58" spans="1:10" x14ac:dyDescent="0.25">
      <c r="A58" s="47" t="s">
        <v>2293</v>
      </c>
      <c r="B58" s="48">
        <v>5</v>
      </c>
      <c r="C58" s="49" t="s">
        <v>2591</v>
      </c>
      <c r="D58" s="48" t="s">
        <v>2592</v>
      </c>
      <c r="E58" s="48" t="s">
        <v>2593</v>
      </c>
      <c r="F58" s="48"/>
      <c r="G58" s="47"/>
      <c r="H58" s="50">
        <v>1100</v>
      </c>
      <c r="J58" s="20"/>
    </row>
    <row r="59" spans="1:10" x14ac:dyDescent="0.25">
      <c r="A59" s="47" t="s">
        <v>2293</v>
      </c>
      <c r="B59" s="48">
        <v>5</v>
      </c>
      <c r="C59" s="49" t="s">
        <v>2594</v>
      </c>
      <c r="D59" s="48" t="s">
        <v>2595</v>
      </c>
      <c r="E59" s="48" t="s">
        <v>2299</v>
      </c>
      <c r="F59" s="48"/>
      <c r="G59" s="47"/>
      <c r="H59" s="50">
        <v>2505</v>
      </c>
      <c r="J59" s="20"/>
    </row>
    <row r="60" spans="1:10" x14ac:dyDescent="0.25">
      <c r="A60" s="47" t="s">
        <v>2293</v>
      </c>
      <c r="B60" s="48">
        <v>5</v>
      </c>
      <c r="C60" s="49" t="s">
        <v>2596</v>
      </c>
      <c r="D60" s="48" t="s">
        <v>2597</v>
      </c>
      <c r="E60" s="48" t="s">
        <v>2299</v>
      </c>
      <c r="F60" s="48"/>
      <c r="G60" s="47"/>
      <c r="H60" s="50">
        <v>2615</v>
      </c>
      <c r="J60" s="20"/>
    </row>
    <row r="61" spans="1:10" x14ac:dyDescent="0.25">
      <c r="A61" s="47" t="s">
        <v>2293</v>
      </c>
      <c r="B61" s="48">
        <v>5</v>
      </c>
      <c r="C61" s="49" t="s">
        <v>2563</v>
      </c>
      <c r="D61" s="48" t="s">
        <v>2564</v>
      </c>
      <c r="E61" s="48" t="s">
        <v>2299</v>
      </c>
      <c r="F61" s="48"/>
      <c r="G61" s="47"/>
      <c r="H61" s="50">
        <v>2505</v>
      </c>
      <c r="J61" s="20"/>
    </row>
    <row r="62" spans="1:10" x14ac:dyDescent="0.25">
      <c r="A62" s="47" t="s">
        <v>2293</v>
      </c>
      <c r="B62" s="48">
        <v>5</v>
      </c>
      <c r="C62" s="49" t="s">
        <v>2598</v>
      </c>
      <c r="D62" s="48" t="s">
        <v>2599</v>
      </c>
      <c r="E62" s="48" t="s">
        <v>2299</v>
      </c>
      <c r="F62" s="48"/>
      <c r="G62" s="47"/>
      <c r="H62" s="50">
        <v>2830</v>
      </c>
      <c r="J62" s="20"/>
    </row>
    <row r="63" spans="1:10" x14ac:dyDescent="0.25">
      <c r="A63" s="47" t="s">
        <v>2293</v>
      </c>
      <c r="B63" s="48">
        <v>5</v>
      </c>
      <c r="C63" s="49" t="s">
        <v>2565</v>
      </c>
      <c r="D63" s="48" t="s">
        <v>2566</v>
      </c>
      <c r="E63" s="48" t="s">
        <v>2299</v>
      </c>
      <c r="F63" s="48"/>
      <c r="G63" s="47"/>
      <c r="H63" s="50">
        <v>3265</v>
      </c>
      <c r="J63" s="20"/>
    </row>
    <row r="64" spans="1:10" x14ac:dyDescent="0.25">
      <c r="A64" s="47" t="s">
        <v>2293</v>
      </c>
      <c r="B64" s="48">
        <v>5</v>
      </c>
      <c r="C64" s="49" t="s">
        <v>2600</v>
      </c>
      <c r="D64" s="48" t="s">
        <v>2601</v>
      </c>
      <c r="E64" s="48" t="s">
        <v>2299</v>
      </c>
      <c r="F64" s="48"/>
      <c r="G64" s="47"/>
      <c r="H64" s="50">
        <v>2720</v>
      </c>
      <c r="J64" s="20"/>
    </row>
    <row r="65" spans="1:10" x14ac:dyDescent="0.25">
      <c r="A65" s="47" t="s">
        <v>2293</v>
      </c>
      <c r="B65" s="48">
        <v>5</v>
      </c>
      <c r="C65" s="49" t="s">
        <v>2575</v>
      </c>
      <c r="D65" s="48" t="s">
        <v>2576</v>
      </c>
      <c r="E65" s="48" t="s">
        <v>2299</v>
      </c>
      <c r="F65" s="48"/>
      <c r="G65" s="47"/>
      <c r="H65" s="50">
        <v>2615</v>
      </c>
      <c r="J65" s="20"/>
    </row>
    <row r="66" spans="1:10" x14ac:dyDescent="0.25">
      <c r="A66" s="47" t="s">
        <v>2293</v>
      </c>
      <c r="B66" s="48">
        <v>5</v>
      </c>
      <c r="C66" s="49" t="s">
        <v>2561</v>
      </c>
      <c r="D66" s="48" t="s">
        <v>2562</v>
      </c>
      <c r="E66" s="48" t="s">
        <v>2299</v>
      </c>
      <c r="F66" s="48"/>
      <c r="G66" s="47"/>
      <c r="H66" s="50">
        <v>2615</v>
      </c>
      <c r="J66" s="20"/>
    </row>
    <row r="67" spans="1:10" x14ac:dyDescent="0.25">
      <c r="A67" s="47" t="s">
        <v>2293</v>
      </c>
      <c r="B67" s="48">
        <v>5</v>
      </c>
      <c r="C67" s="49" t="s">
        <v>2579</v>
      </c>
      <c r="D67" s="48" t="s">
        <v>2580</v>
      </c>
      <c r="E67" s="48" t="s">
        <v>2299</v>
      </c>
      <c r="F67" s="48"/>
      <c r="G67" s="47"/>
      <c r="H67" s="50">
        <v>4790</v>
      </c>
      <c r="J67" s="20"/>
    </row>
    <row r="68" spans="1:10" x14ac:dyDescent="0.25">
      <c r="A68" s="47" t="s">
        <v>2005</v>
      </c>
      <c r="B68" s="48">
        <v>5</v>
      </c>
      <c r="C68" s="49" t="s">
        <v>2602</v>
      </c>
      <c r="D68" s="48" t="s">
        <v>2603</v>
      </c>
      <c r="E68" s="48"/>
      <c r="F68" s="48"/>
      <c r="G68" s="47"/>
      <c r="H68" s="50">
        <v>2360</v>
      </c>
      <c r="J68" s="20"/>
    </row>
    <row r="69" spans="1:10" x14ac:dyDescent="0.25">
      <c r="A69" s="47" t="s">
        <v>2005</v>
      </c>
      <c r="B69" s="48">
        <v>5</v>
      </c>
      <c r="C69" s="49" t="s">
        <v>2604</v>
      </c>
      <c r="D69" s="48" t="s">
        <v>2605</v>
      </c>
      <c r="E69" s="48"/>
      <c r="F69" s="48"/>
      <c r="G69" s="47"/>
      <c r="H69" s="50">
        <v>1480</v>
      </c>
      <c r="J69" s="20"/>
    </row>
    <row r="70" spans="1:10" x14ac:dyDescent="0.25">
      <c r="A70" s="47" t="s">
        <v>2606</v>
      </c>
      <c r="B70" s="48">
        <v>2</v>
      </c>
      <c r="C70" s="49" t="s">
        <v>2607</v>
      </c>
      <c r="D70" s="48"/>
      <c r="E70" s="48"/>
      <c r="F70" s="48"/>
      <c r="G70" s="47"/>
      <c r="H70" s="50">
        <v>195</v>
      </c>
      <c r="J70" s="20"/>
    </row>
    <row r="71" spans="1:10" x14ac:dyDescent="0.25">
      <c r="A71" s="47" t="s">
        <v>2606</v>
      </c>
      <c r="B71" s="48">
        <v>3</v>
      </c>
      <c r="C71" s="49" t="s">
        <v>2608</v>
      </c>
      <c r="D71" s="48"/>
      <c r="E71" s="48"/>
      <c r="F71" s="48"/>
      <c r="G71" s="47"/>
      <c r="H71" s="50">
        <v>416.25</v>
      </c>
      <c r="J71" s="20"/>
    </row>
    <row r="72" spans="1:10" x14ac:dyDescent="0.25">
      <c r="A72" s="47" t="s">
        <v>2606</v>
      </c>
      <c r="B72" s="48">
        <v>3</v>
      </c>
      <c r="C72" s="49" t="s">
        <v>2609</v>
      </c>
      <c r="D72" s="48"/>
      <c r="E72" s="48"/>
      <c r="F72" s="48"/>
      <c r="G72" s="47"/>
      <c r="H72" s="50">
        <v>1001.25</v>
      </c>
      <c r="J72" s="20"/>
    </row>
    <row r="73" spans="1:10" x14ac:dyDescent="0.25">
      <c r="A73" s="47" t="s">
        <v>2606</v>
      </c>
      <c r="B73" s="48">
        <v>2</v>
      </c>
      <c r="C73" s="49" t="s">
        <v>2610</v>
      </c>
      <c r="D73" s="48"/>
      <c r="E73" s="48"/>
      <c r="F73" s="48"/>
      <c r="G73" s="47"/>
      <c r="H73" s="50">
        <v>285</v>
      </c>
      <c r="J73" s="20"/>
    </row>
    <row r="74" spans="1:10" x14ac:dyDescent="0.25">
      <c r="A74" s="47" t="s">
        <v>2606</v>
      </c>
      <c r="B74" s="48">
        <v>2</v>
      </c>
      <c r="C74" s="49" t="s">
        <v>2611</v>
      </c>
      <c r="D74" s="48"/>
      <c r="E74" s="48"/>
      <c r="F74" s="48"/>
      <c r="G74" s="47"/>
      <c r="H74" s="50">
        <v>277.5</v>
      </c>
      <c r="J74" s="20"/>
    </row>
    <row r="75" spans="1:10" x14ac:dyDescent="0.25">
      <c r="A75" s="47" t="s">
        <v>2606</v>
      </c>
      <c r="B75" s="48">
        <v>3</v>
      </c>
      <c r="C75" s="49" t="s">
        <v>2612</v>
      </c>
      <c r="D75" s="48"/>
      <c r="E75" s="48"/>
      <c r="F75" s="48"/>
      <c r="G75" s="47"/>
      <c r="H75" s="50">
        <v>495</v>
      </c>
      <c r="J75" s="20"/>
    </row>
    <row r="76" spans="1:10" x14ac:dyDescent="0.25">
      <c r="A76" s="47" t="s">
        <v>2606</v>
      </c>
      <c r="B76" s="48">
        <v>4</v>
      </c>
      <c r="C76" s="49" t="s">
        <v>2613</v>
      </c>
      <c r="D76" s="48"/>
      <c r="E76" s="48"/>
      <c r="F76" s="48"/>
      <c r="G76" s="47"/>
      <c r="H76" s="50">
        <v>435</v>
      </c>
      <c r="J76" s="20"/>
    </row>
    <row r="77" spans="1:10" x14ac:dyDescent="0.25">
      <c r="A77" s="47" t="s">
        <v>2606</v>
      </c>
      <c r="B77" s="48">
        <v>3</v>
      </c>
      <c r="C77" s="49" t="s">
        <v>2614</v>
      </c>
      <c r="D77" s="48"/>
      <c r="E77" s="48"/>
      <c r="F77" s="48"/>
      <c r="G77" s="47"/>
      <c r="H77" s="50">
        <v>888.75</v>
      </c>
      <c r="J77" s="20"/>
    </row>
    <row r="78" spans="1:10" x14ac:dyDescent="0.25">
      <c r="A78" s="47" t="s">
        <v>2606</v>
      </c>
      <c r="B78" s="48">
        <v>4</v>
      </c>
      <c r="C78" s="49" t="s">
        <v>2615</v>
      </c>
      <c r="D78" s="48"/>
      <c r="E78" s="48"/>
      <c r="F78" s="48"/>
      <c r="G78" s="47"/>
      <c r="H78" s="50">
        <v>735</v>
      </c>
      <c r="J78" s="20"/>
    </row>
    <row r="79" spans="1:10" x14ac:dyDescent="0.25">
      <c r="A79" s="47" t="s">
        <v>2606</v>
      </c>
      <c r="B79" s="48">
        <v>4</v>
      </c>
      <c r="C79" s="49" t="s">
        <v>2616</v>
      </c>
      <c r="D79" s="48"/>
      <c r="E79" s="48"/>
      <c r="F79" s="48"/>
      <c r="G79" s="47"/>
      <c r="H79" s="50">
        <v>660</v>
      </c>
      <c r="J79" s="20"/>
    </row>
    <row r="80" spans="1:10" x14ac:dyDescent="0.25">
      <c r="A80" s="47" t="s">
        <v>2606</v>
      </c>
      <c r="B80" s="48">
        <v>4</v>
      </c>
      <c r="C80" s="49" t="s">
        <v>2617</v>
      </c>
      <c r="D80" s="48"/>
      <c r="E80" s="48"/>
      <c r="F80" s="48"/>
      <c r="G80" s="47"/>
      <c r="H80" s="50">
        <v>630</v>
      </c>
      <c r="J80" s="20"/>
    </row>
    <row r="81" spans="1:10" x14ac:dyDescent="0.25">
      <c r="A81" s="47" t="s">
        <v>2606</v>
      </c>
      <c r="B81" s="48">
        <v>5</v>
      </c>
      <c r="C81" s="49" t="s">
        <v>2618</v>
      </c>
      <c r="D81" s="48"/>
      <c r="E81" s="48"/>
      <c r="F81" s="48"/>
      <c r="G81" s="47"/>
      <c r="H81" s="50">
        <v>637.5</v>
      </c>
      <c r="J81" s="20"/>
    </row>
    <row r="82" spans="1:10" x14ac:dyDescent="0.25">
      <c r="A82" s="47" t="s">
        <v>1100</v>
      </c>
      <c r="B82" s="48">
        <v>5</v>
      </c>
      <c r="C82" s="49" t="s">
        <v>2619</v>
      </c>
      <c r="D82" s="48"/>
      <c r="E82" s="48" t="s">
        <v>1100</v>
      </c>
      <c r="F82" s="48"/>
      <c r="G82" s="47"/>
      <c r="H82" s="50">
        <v>425</v>
      </c>
      <c r="J82" s="20"/>
    </row>
    <row r="83" spans="1:10" x14ac:dyDescent="0.25">
      <c r="A83" s="47" t="s">
        <v>1100</v>
      </c>
      <c r="B83" s="48">
        <v>3</v>
      </c>
      <c r="C83" s="49" t="s">
        <v>2620</v>
      </c>
      <c r="D83" s="48"/>
      <c r="E83" s="48" t="s">
        <v>1100</v>
      </c>
      <c r="F83" s="48"/>
      <c r="G83" s="47"/>
      <c r="H83" s="50">
        <v>300</v>
      </c>
      <c r="J83" s="20"/>
    </row>
    <row r="84" spans="1:10" x14ac:dyDescent="0.25">
      <c r="A84" s="47" t="s">
        <v>1100</v>
      </c>
      <c r="B84" s="48">
        <v>5</v>
      </c>
      <c r="C84" s="49" t="s">
        <v>2621</v>
      </c>
      <c r="D84" s="48"/>
      <c r="E84" s="48" t="s">
        <v>1100</v>
      </c>
      <c r="F84" s="48"/>
      <c r="G84" s="47"/>
      <c r="H84" s="50">
        <v>500</v>
      </c>
      <c r="J84" s="20"/>
    </row>
    <row r="85" spans="1:10" x14ac:dyDescent="0.25">
      <c r="A85" s="47" t="s">
        <v>1100</v>
      </c>
      <c r="B85" s="48">
        <v>3</v>
      </c>
      <c r="C85" s="49" t="s">
        <v>2622</v>
      </c>
      <c r="D85" s="48"/>
      <c r="E85" s="48" t="s">
        <v>1100</v>
      </c>
      <c r="F85" s="48"/>
      <c r="G85" s="47"/>
      <c r="H85" s="50">
        <v>405</v>
      </c>
      <c r="J85" s="20"/>
    </row>
    <row r="86" spans="1:10" x14ac:dyDescent="0.25">
      <c r="A86" s="47" t="s">
        <v>1174</v>
      </c>
      <c r="B86" s="48">
        <v>5</v>
      </c>
      <c r="C86" s="49" t="s">
        <v>2623</v>
      </c>
      <c r="D86" s="48"/>
      <c r="E86" s="48"/>
      <c r="F86" s="48"/>
      <c r="G86" s="47"/>
      <c r="H86" s="50">
        <v>1780.75</v>
      </c>
      <c r="J86" s="20"/>
    </row>
    <row r="87" spans="1:10" x14ac:dyDescent="0.25">
      <c r="A87" s="47" t="s">
        <v>1174</v>
      </c>
      <c r="B87" s="48">
        <v>7</v>
      </c>
      <c r="C87" s="49" t="s">
        <v>2624</v>
      </c>
      <c r="D87" s="48"/>
      <c r="E87" s="48"/>
      <c r="F87" s="48"/>
      <c r="G87" s="47"/>
      <c r="H87" s="50">
        <v>1481.55</v>
      </c>
      <c r="J87" s="20"/>
    </row>
    <row r="88" spans="1:10" x14ac:dyDescent="0.25">
      <c r="A88" s="47" t="s">
        <v>1174</v>
      </c>
      <c r="B88" s="48">
        <v>5</v>
      </c>
      <c r="C88" s="49" t="s">
        <v>2625</v>
      </c>
      <c r="D88" s="48"/>
      <c r="E88" s="48"/>
      <c r="F88" s="48"/>
      <c r="G88" s="47"/>
      <c r="H88" s="50">
        <v>2078.25</v>
      </c>
      <c r="J88" s="20"/>
    </row>
    <row r="89" spans="1:10" x14ac:dyDescent="0.25">
      <c r="A89" s="47" t="s">
        <v>1247</v>
      </c>
      <c r="B89" s="48">
        <v>5</v>
      </c>
      <c r="C89" s="49" t="s">
        <v>2626</v>
      </c>
      <c r="D89" s="48"/>
      <c r="E89" s="48"/>
      <c r="F89" s="48"/>
      <c r="G89" s="47"/>
      <c r="H89" s="50">
        <v>712</v>
      </c>
      <c r="J89" s="20"/>
    </row>
    <row r="90" spans="1:10" x14ac:dyDescent="0.25">
      <c r="A90" s="47" t="s">
        <v>1247</v>
      </c>
      <c r="B90" s="48">
        <v>5</v>
      </c>
      <c r="C90" s="49" t="s">
        <v>2627</v>
      </c>
      <c r="D90" s="48"/>
      <c r="E90" s="48"/>
      <c r="F90" s="48"/>
      <c r="G90" s="47"/>
      <c r="H90" s="50">
        <v>912</v>
      </c>
      <c r="J90" s="20"/>
    </row>
    <row r="91" spans="1:10" x14ac:dyDescent="0.25">
      <c r="A91" s="47" t="s">
        <v>1247</v>
      </c>
      <c r="B91" s="48">
        <v>5</v>
      </c>
      <c r="C91" s="49" t="s">
        <v>2628</v>
      </c>
      <c r="D91" s="48"/>
      <c r="E91" s="48"/>
      <c r="F91" s="48"/>
      <c r="G91" s="47"/>
      <c r="H91" s="50">
        <v>992</v>
      </c>
      <c r="J91" s="20"/>
    </row>
    <row r="92" spans="1:10" x14ac:dyDescent="0.25">
      <c r="A92" s="47" t="s">
        <v>1247</v>
      </c>
      <c r="B92" s="48">
        <v>5</v>
      </c>
      <c r="C92" s="49" t="s">
        <v>2629</v>
      </c>
      <c r="D92" s="48"/>
      <c r="E92" s="48"/>
      <c r="F92" s="48"/>
      <c r="G92" s="47"/>
      <c r="H92" s="50">
        <v>1192</v>
      </c>
      <c r="J92" s="20"/>
    </row>
    <row r="93" spans="1:10" x14ac:dyDescent="0.25">
      <c r="A93" s="47" t="s">
        <v>1247</v>
      </c>
      <c r="B93" s="48">
        <v>5</v>
      </c>
      <c r="C93" s="49" t="s">
        <v>2630</v>
      </c>
      <c r="D93" s="48"/>
      <c r="E93" s="48"/>
      <c r="F93" s="48">
        <v>2016</v>
      </c>
      <c r="G93" s="47"/>
      <c r="H93" s="50">
        <v>1392</v>
      </c>
      <c r="J93" s="20"/>
    </row>
    <row r="94" spans="1:10" x14ac:dyDescent="0.25">
      <c r="A94" s="47" t="s">
        <v>1247</v>
      </c>
      <c r="B94" s="48">
        <v>5</v>
      </c>
      <c r="C94" s="49" t="s">
        <v>2631</v>
      </c>
      <c r="D94" s="48"/>
      <c r="E94" s="48"/>
      <c r="F94" s="48"/>
      <c r="G94" s="47"/>
      <c r="H94" s="50">
        <v>992</v>
      </c>
      <c r="J94" s="20"/>
    </row>
    <row r="95" spans="1:10" x14ac:dyDescent="0.25">
      <c r="A95" s="47" t="s">
        <v>1247</v>
      </c>
      <c r="B95" s="48">
        <v>5</v>
      </c>
      <c r="C95" s="49" t="s">
        <v>2632</v>
      </c>
      <c r="D95" s="48"/>
      <c r="E95" s="48"/>
      <c r="F95" s="48"/>
      <c r="G95" s="47"/>
      <c r="H95" s="50">
        <v>792</v>
      </c>
      <c r="J95" s="20"/>
    </row>
    <row r="96" spans="1:10" x14ac:dyDescent="0.25">
      <c r="A96" s="47" t="s">
        <v>1247</v>
      </c>
      <c r="B96" s="48">
        <v>3</v>
      </c>
      <c r="C96" s="49" t="s">
        <v>2633</v>
      </c>
      <c r="D96" s="48"/>
      <c r="E96" s="48"/>
      <c r="F96" s="48"/>
      <c r="G96" s="47"/>
      <c r="H96" s="50">
        <v>475.2</v>
      </c>
      <c r="J96" s="20"/>
    </row>
    <row r="97" spans="1:10" x14ac:dyDescent="0.25">
      <c r="A97" s="47" t="s">
        <v>1247</v>
      </c>
      <c r="B97" s="48">
        <v>3</v>
      </c>
      <c r="C97" s="49" t="s">
        <v>2634</v>
      </c>
      <c r="D97" s="48"/>
      <c r="E97" s="48"/>
      <c r="F97" s="48"/>
      <c r="G97" s="47"/>
      <c r="H97" s="50">
        <v>715.2</v>
      </c>
      <c r="J97" s="20"/>
    </row>
    <row r="98" spans="1:10" x14ac:dyDescent="0.25">
      <c r="A98" s="47" t="s">
        <v>572</v>
      </c>
      <c r="B98" s="48">
        <v>4</v>
      </c>
      <c r="C98" s="49" t="s">
        <v>2635</v>
      </c>
      <c r="D98" s="48"/>
      <c r="E98" s="48"/>
      <c r="F98" s="48"/>
      <c r="G98" s="47"/>
      <c r="H98" s="50">
        <v>864</v>
      </c>
      <c r="J98" s="20"/>
    </row>
    <row r="99" spans="1:10" x14ac:dyDescent="0.25">
      <c r="A99" s="47" t="s">
        <v>2636</v>
      </c>
      <c r="B99" s="48">
        <v>5</v>
      </c>
      <c r="C99" s="49" t="s">
        <v>2637</v>
      </c>
      <c r="D99" s="48" t="s">
        <v>2638</v>
      </c>
      <c r="E99" s="48"/>
      <c r="F99" s="48"/>
      <c r="G99" s="47"/>
      <c r="H99" s="50">
        <v>2213.59</v>
      </c>
      <c r="J99" s="20"/>
    </row>
    <row r="100" spans="1:10" x14ac:dyDescent="0.25">
      <c r="A100" s="47" t="s">
        <v>2636</v>
      </c>
      <c r="B100" s="48">
        <v>5</v>
      </c>
      <c r="C100" s="49" t="s">
        <v>2639</v>
      </c>
      <c r="D100" s="48" t="s">
        <v>2640</v>
      </c>
      <c r="E100" s="48"/>
      <c r="F100" s="48"/>
      <c r="G100" s="47"/>
      <c r="H100" s="50">
        <v>2097.09</v>
      </c>
      <c r="J100" s="20"/>
    </row>
    <row r="101" spans="1:10" x14ac:dyDescent="0.25">
      <c r="A101" s="47" t="s">
        <v>2636</v>
      </c>
      <c r="B101" s="48">
        <v>3</v>
      </c>
      <c r="C101" s="49" t="s">
        <v>2641</v>
      </c>
      <c r="D101" s="48" t="s">
        <v>2642</v>
      </c>
      <c r="E101" s="48"/>
      <c r="F101" s="48"/>
      <c r="G101" s="47"/>
      <c r="H101" s="50">
        <v>2236.89</v>
      </c>
      <c r="J101" s="20"/>
    </row>
    <row r="102" spans="1:10" x14ac:dyDescent="0.25">
      <c r="A102" s="47" t="s">
        <v>2636</v>
      </c>
      <c r="B102" s="48">
        <v>5</v>
      </c>
      <c r="C102" s="49" t="s">
        <v>2643</v>
      </c>
      <c r="D102" s="48" t="s">
        <v>2644</v>
      </c>
      <c r="E102" s="48"/>
      <c r="F102" s="48"/>
      <c r="G102" s="47"/>
      <c r="H102" s="50">
        <v>1786.41</v>
      </c>
      <c r="J102" s="20"/>
    </row>
    <row r="103" spans="1:10" x14ac:dyDescent="0.25">
      <c r="A103" s="47" t="s">
        <v>2636</v>
      </c>
      <c r="B103" s="48">
        <v>4</v>
      </c>
      <c r="C103" s="49" t="s">
        <v>2645</v>
      </c>
      <c r="D103" s="48" t="s">
        <v>2646</v>
      </c>
      <c r="E103" s="48"/>
      <c r="F103" s="48"/>
      <c r="G103" s="47"/>
      <c r="H103" s="50">
        <v>1491.26</v>
      </c>
      <c r="J103" s="20"/>
    </row>
    <row r="104" spans="1:10" x14ac:dyDescent="0.25">
      <c r="A104" s="47" t="s">
        <v>2636</v>
      </c>
      <c r="B104" s="48">
        <v>3</v>
      </c>
      <c r="C104" s="49" t="s">
        <v>2647</v>
      </c>
      <c r="D104" s="48" t="s">
        <v>2648</v>
      </c>
      <c r="E104" s="48"/>
      <c r="F104" s="48"/>
      <c r="G104" s="47"/>
      <c r="H104" s="50">
        <v>2027.18</v>
      </c>
      <c r="J104" s="20"/>
    </row>
    <row r="105" spans="1:10" x14ac:dyDescent="0.25">
      <c r="A105" s="47" t="s">
        <v>2636</v>
      </c>
      <c r="B105" s="48">
        <v>5</v>
      </c>
      <c r="C105" s="49" t="s">
        <v>2649</v>
      </c>
      <c r="D105" s="48" t="s">
        <v>2638</v>
      </c>
      <c r="E105" s="48"/>
      <c r="F105" s="48"/>
      <c r="G105" s="47"/>
      <c r="H105" s="50">
        <v>1864.08</v>
      </c>
      <c r="J105" s="20"/>
    </row>
    <row r="106" spans="1:10" x14ac:dyDescent="0.25">
      <c r="A106" s="47" t="s">
        <v>2636</v>
      </c>
      <c r="B106" s="48">
        <v>3</v>
      </c>
      <c r="C106" s="49" t="s">
        <v>2650</v>
      </c>
      <c r="D106" s="48" t="s">
        <v>2638</v>
      </c>
      <c r="E106" s="48"/>
      <c r="F106" s="48"/>
      <c r="G106" s="47"/>
      <c r="H106" s="50">
        <v>1258.25</v>
      </c>
      <c r="J106" s="20"/>
    </row>
    <row r="107" spans="1:10" x14ac:dyDescent="0.25">
      <c r="A107" s="47" t="s">
        <v>2636</v>
      </c>
      <c r="B107" s="48">
        <v>5</v>
      </c>
      <c r="C107" s="49" t="s">
        <v>2651</v>
      </c>
      <c r="D107" s="48" t="s">
        <v>2652</v>
      </c>
      <c r="E107" s="48"/>
      <c r="F107" s="48"/>
      <c r="G107" s="47"/>
      <c r="H107" s="50">
        <v>1902.91</v>
      </c>
      <c r="J107" s="20"/>
    </row>
    <row r="108" spans="1:10" x14ac:dyDescent="0.25">
      <c r="A108" s="47" t="s">
        <v>2636</v>
      </c>
      <c r="B108" s="48">
        <v>5</v>
      </c>
      <c r="C108" s="49" t="s">
        <v>2653</v>
      </c>
      <c r="D108" s="48" t="s">
        <v>2654</v>
      </c>
      <c r="E108" s="48"/>
      <c r="F108" s="48"/>
      <c r="G108" s="47"/>
      <c r="H108" s="50">
        <v>1922.33</v>
      </c>
      <c r="J108" s="20"/>
    </row>
    <row r="109" spans="1:10" x14ac:dyDescent="0.25">
      <c r="A109" s="47" t="s">
        <v>2636</v>
      </c>
      <c r="B109" s="48">
        <v>5</v>
      </c>
      <c r="C109" s="49" t="s">
        <v>2655</v>
      </c>
      <c r="D109" s="48" t="s">
        <v>2656</v>
      </c>
      <c r="E109" s="48"/>
      <c r="F109" s="48"/>
      <c r="G109" s="47"/>
      <c r="H109" s="50">
        <v>2679.6</v>
      </c>
      <c r="J109" s="20"/>
    </row>
    <row r="110" spans="1:10" x14ac:dyDescent="0.25">
      <c r="A110" s="47" t="s">
        <v>2636</v>
      </c>
      <c r="B110" s="48">
        <v>5</v>
      </c>
      <c r="C110" s="49" t="s">
        <v>2657</v>
      </c>
      <c r="D110" s="48" t="s">
        <v>2658</v>
      </c>
      <c r="E110" s="48"/>
      <c r="F110" s="48"/>
      <c r="G110" s="47"/>
      <c r="H110" s="50">
        <v>2504.8000000000002</v>
      </c>
      <c r="J110" s="20"/>
    </row>
    <row r="111" spans="1:10" x14ac:dyDescent="0.25">
      <c r="A111" s="47" t="s">
        <v>2636</v>
      </c>
      <c r="B111" s="48">
        <v>5</v>
      </c>
      <c r="C111" s="49" t="s">
        <v>2659</v>
      </c>
      <c r="D111" s="48" t="s">
        <v>2660</v>
      </c>
      <c r="E111" s="48"/>
      <c r="F111" s="48"/>
      <c r="G111" s="47"/>
      <c r="H111" s="50">
        <v>1650.48</v>
      </c>
      <c r="J111" s="20"/>
    </row>
    <row r="112" spans="1:10" x14ac:dyDescent="0.25">
      <c r="A112" s="47" t="s">
        <v>2636</v>
      </c>
      <c r="B112" s="48">
        <v>5</v>
      </c>
      <c r="C112" s="49" t="s">
        <v>2661</v>
      </c>
      <c r="D112" s="48" t="s">
        <v>2662</v>
      </c>
      <c r="E112" s="48"/>
      <c r="F112" s="48"/>
      <c r="G112" s="47"/>
      <c r="H112" s="50">
        <v>1533.98</v>
      </c>
      <c r="J112" s="20"/>
    </row>
    <row r="113" spans="1:10" x14ac:dyDescent="0.25">
      <c r="A113" s="47" t="s">
        <v>2636</v>
      </c>
      <c r="B113" s="48">
        <v>3</v>
      </c>
      <c r="C113" s="49" t="s">
        <v>2663</v>
      </c>
      <c r="D113" s="48" t="s">
        <v>2664</v>
      </c>
      <c r="E113" s="48"/>
      <c r="F113" s="48"/>
      <c r="G113" s="47"/>
      <c r="H113" s="50">
        <v>1584.65</v>
      </c>
      <c r="J113" s="20"/>
    </row>
    <row r="114" spans="1:10" x14ac:dyDescent="0.25">
      <c r="A114" s="47" t="s">
        <v>2665</v>
      </c>
      <c r="B114" s="48">
        <v>2</v>
      </c>
      <c r="C114" s="49" t="s">
        <v>2666</v>
      </c>
      <c r="D114" s="48"/>
      <c r="E114" s="48"/>
      <c r="F114" s="48"/>
      <c r="G114" s="47"/>
      <c r="H114" s="50">
        <v>696</v>
      </c>
      <c r="J114" s="20"/>
    </row>
    <row r="115" spans="1:10" x14ac:dyDescent="0.25">
      <c r="A115" s="47" t="s">
        <v>2665</v>
      </c>
      <c r="B115" s="48">
        <v>2</v>
      </c>
      <c r="C115" s="49" t="s">
        <v>2667</v>
      </c>
      <c r="D115" s="48"/>
      <c r="E115" s="48"/>
      <c r="F115" s="48"/>
      <c r="G115" s="47"/>
      <c r="H115" s="50">
        <v>718.4</v>
      </c>
      <c r="J115" s="20"/>
    </row>
    <row r="116" spans="1:10" x14ac:dyDescent="0.25">
      <c r="A116" s="47" t="s">
        <v>2665</v>
      </c>
      <c r="B116" s="48">
        <v>2</v>
      </c>
      <c r="C116" s="49" t="s">
        <v>2668</v>
      </c>
      <c r="D116" s="48"/>
      <c r="E116" s="48"/>
      <c r="F116" s="48"/>
      <c r="G116" s="47"/>
      <c r="H116" s="50">
        <v>425.6</v>
      </c>
      <c r="J116" s="20"/>
    </row>
    <row r="117" spans="1:10" x14ac:dyDescent="0.25">
      <c r="A117" s="47" t="s">
        <v>2665</v>
      </c>
      <c r="B117" s="48">
        <v>2</v>
      </c>
      <c r="C117" s="49" t="s">
        <v>2669</v>
      </c>
      <c r="D117" s="48"/>
      <c r="E117" s="48"/>
      <c r="F117" s="48"/>
      <c r="G117" s="47"/>
      <c r="H117" s="50">
        <v>745.6</v>
      </c>
      <c r="J117" s="20"/>
    </row>
    <row r="118" spans="1:10" x14ac:dyDescent="0.25">
      <c r="A118" s="47" t="s">
        <v>2665</v>
      </c>
      <c r="B118" s="48">
        <v>2</v>
      </c>
      <c r="C118" s="49" t="s">
        <v>2670</v>
      </c>
      <c r="D118" s="48"/>
      <c r="E118" s="48"/>
      <c r="F118" s="48"/>
      <c r="G118" s="47"/>
      <c r="H118" s="50">
        <v>737.6</v>
      </c>
      <c r="J118" s="20"/>
    </row>
    <row r="119" spans="1:10" x14ac:dyDescent="0.25">
      <c r="A119" s="47" t="s">
        <v>2665</v>
      </c>
      <c r="B119" s="48">
        <v>2</v>
      </c>
      <c r="C119" s="49" t="s">
        <v>2671</v>
      </c>
      <c r="D119" s="48"/>
      <c r="E119" s="48"/>
      <c r="F119" s="48"/>
      <c r="G119" s="47"/>
      <c r="H119" s="50">
        <v>592</v>
      </c>
      <c r="J119" s="20"/>
    </row>
    <row r="120" spans="1:10" x14ac:dyDescent="0.25">
      <c r="A120" s="47" t="s">
        <v>2665</v>
      </c>
      <c r="B120" s="48">
        <v>2</v>
      </c>
      <c r="C120" s="49" t="s">
        <v>2672</v>
      </c>
      <c r="D120" s="48"/>
      <c r="E120" s="48"/>
      <c r="F120" s="48"/>
      <c r="G120" s="47"/>
      <c r="H120" s="50">
        <v>675.2</v>
      </c>
      <c r="J120" s="20"/>
    </row>
    <row r="121" spans="1:10" x14ac:dyDescent="0.25">
      <c r="A121" s="47" t="s">
        <v>2665</v>
      </c>
      <c r="B121" s="48">
        <v>2</v>
      </c>
      <c r="C121" s="49" t="s">
        <v>2673</v>
      </c>
      <c r="D121" s="48"/>
      <c r="E121" s="48"/>
      <c r="F121" s="48"/>
      <c r="G121" s="47"/>
      <c r="H121" s="50">
        <v>462.4</v>
      </c>
      <c r="J121" s="20"/>
    </row>
    <row r="122" spans="1:10" x14ac:dyDescent="0.25">
      <c r="A122" s="47" t="s">
        <v>2665</v>
      </c>
      <c r="B122" s="48">
        <v>2</v>
      </c>
      <c r="C122" s="49" t="s">
        <v>2674</v>
      </c>
      <c r="D122" s="48"/>
      <c r="E122" s="48"/>
      <c r="F122" s="48"/>
      <c r="G122" s="47"/>
      <c r="H122" s="50">
        <v>462.4</v>
      </c>
      <c r="J122" s="20"/>
    </row>
    <row r="123" spans="1:10" x14ac:dyDescent="0.25">
      <c r="A123" s="47" t="s">
        <v>2665</v>
      </c>
      <c r="B123" s="48">
        <v>2</v>
      </c>
      <c r="C123" s="49" t="s">
        <v>2675</v>
      </c>
      <c r="D123" s="48"/>
      <c r="E123" s="48"/>
      <c r="F123" s="48"/>
      <c r="G123" s="47"/>
      <c r="H123" s="50">
        <v>716.8</v>
      </c>
      <c r="J123" s="20"/>
    </row>
    <row r="124" spans="1:10" x14ac:dyDescent="0.25">
      <c r="A124" s="47" t="s">
        <v>2676</v>
      </c>
      <c r="B124" s="48">
        <v>1</v>
      </c>
      <c r="C124" s="49" t="s">
        <v>2677</v>
      </c>
      <c r="D124" s="48"/>
      <c r="E124" s="48"/>
      <c r="F124" s="48"/>
      <c r="G124" s="47"/>
      <c r="H124" s="50">
        <v>79.2</v>
      </c>
      <c r="J124" s="20"/>
    </row>
    <row r="125" spans="1:10" x14ac:dyDescent="0.25">
      <c r="A125" s="47" t="s">
        <v>2676</v>
      </c>
      <c r="B125" s="48">
        <v>1</v>
      </c>
      <c r="C125" s="49" t="s">
        <v>2677</v>
      </c>
      <c r="D125" s="48"/>
      <c r="E125" s="48"/>
      <c r="F125" s="48"/>
      <c r="G125" s="47"/>
      <c r="H125" s="50">
        <v>79.2</v>
      </c>
      <c r="J125" s="20"/>
    </row>
    <row r="126" spans="1:10" x14ac:dyDescent="0.25">
      <c r="A126" s="47" t="s">
        <v>2676</v>
      </c>
      <c r="B126" s="48">
        <v>1</v>
      </c>
      <c r="C126" s="49" t="s">
        <v>2677</v>
      </c>
      <c r="D126" s="48"/>
      <c r="E126" s="48"/>
      <c r="F126" s="48"/>
      <c r="G126" s="47"/>
      <c r="H126" s="50">
        <v>79.2</v>
      </c>
      <c r="J126" s="20"/>
    </row>
    <row r="127" spans="1:10" x14ac:dyDescent="0.25">
      <c r="A127" s="47" t="s">
        <v>2676</v>
      </c>
      <c r="B127" s="48">
        <v>1</v>
      </c>
      <c r="C127" s="49" t="s">
        <v>2677</v>
      </c>
      <c r="D127" s="48"/>
      <c r="E127" s="48"/>
      <c r="F127" s="48"/>
      <c r="G127" s="47"/>
      <c r="H127" s="50">
        <v>79.2</v>
      </c>
      <c r="J127" s="20"/>
    </row>
    <row r="128" spans="1:10" x14ac:dyDescent="0.25">
      <c r="A128" s="47" t="s">
        <v>2676</v>
      </c>
      <c r="B128" s="48">
        <v>1</v>
      </c>
      <c r="C128" s="49" t="s">
        <v>2678</v>
      </c>
      <c r="D128" s="48"/>
      <c r="E128" s="48"/>
      <c r="F128" s="48"/>
      <c r="G128" s="47"/>
      <c r="H128" s="50">
        <v>79.2</v>
      </c>
      <c r="J128" s="20"/>
    </row>
    <row r="129" spans="1:10" x14ac:dyDescent="0.25">
      <c r="A129" s="47" t="s">
        <v>2676</v>
      </c>
      <c r="B129" s="48">
        <v>1</v>
      </c>
      <c r="C129" s="49" t="s">
        <v>2678</v>
      </c>
      <c r="D129" s="48"/>
      <c r="E129" s="48"/>
      <c r="F129" s="48"/>
      <c r="G129" s="47"/>
      <c r="H129" s="50">
        <v>79.2</v>
      </c>
      <c r="J129" s="20"/>
    </row>
    <row r="130" spans="1:10" x14ac:dyDescent="0.25">
      <c r="A130" s="47" t="s">
        <v>2676</v>
      </c>
      <c r="B130" s="48">
        <v>1</v>
      </c>
      <c r="C130" s="49" t="s">
        <v>2678</v>
      </c>
      <c r="D130" s="48"/>
      <c r="E130" s="48"/>
      <c r="F130" s="48"/>
      <c r="G130" s="47"/>
      <c r="H130" s="50">
        <v>79.2</v>
      </c>
      <c r="J130" s="20"/>
    </row>
    <row r="131" spans="1:10" x14ac:dyDescent="0.25">
      <c r="A131" s="47" t="s">
        <v>2676</v>
      </c>
      <c r="B131" s="48">
        <v>1</v>
      </c>
      <c r="C131" s="49" t="s">
        <v>2678</v>
      </c>
      <c r="D131" s="48"/>
      <c r="E131" s="48"/>
      <c r="F131" s="48"/>
      <c r="G131" s="47"/>
      <c r="H131" s="50">
        <v>79.2</v>
      </c>
      <c r="J131" s="20"/>
    </row>
    <row r="132" spans="1:10" x14ac:dyDescent="0.25">
      <c r="A132" s="47" t="s">
        <v>2676</v>
      </c>
      <c r="B132" s="48">
        <v>1</v>
      </c>
      <c r="C132" s="49" t="s">
        <v>2678</v>
      </c>
      <c r="D132" s="48"/>
      <c r="E132" s="48"/>
      <c r="F132" s="48"/>
      <c r="G132" s="47"/>
      <c r="H132" s="50">
        <v>79.2</v>
      </c>
      <c r="J132" s="20"/>
    </row>
    <row r="133" spans="1:10" x14ac:dyDescent="0.25">
      <c r="A133" s="47" t="s">
        <v>2676</v>
      </c>
      <c r="B133" s="48">
        <v>1</v>
      </c>
      <c r="C133" s="49" t="s">
        <v>2679</v>
      </c>
      <c r="D133" s="48"/>
      <c r="E133" s="48"/>
      <c r="F133" s="48"/>
      <c r="G133" s="47"/>
      <c r="H133" s="50">
        <v>175.2</v>
      </c>
      <c r="J133" s="20"/>
    </row>
    <row r="134" spans="1:10" x14ac:dyDescent="0.25">
      <c r="A134" s="47" t="s">
        <v>2676</v>
      </c>
      <c r="B134" s="48">
        <v>1</v>
      </c>
      <c r="C134" s="49" t="s">
        <v>2679</v>
      </c>
      <c r="D134" s="48"/>
      <c r="E134" s="48"/>
      <c r="F134" s="48"/>
      <c r="G134" s="47"/>
      <c r="H134" s="50">
        <v>175.2</v>
      </c>
      <c r="J134" s="20"/>
    </row>
    <row r="135" spans="1:10" x14ac:dyDescent="0.25">
      <c r="A135" s="47" t="s">
        <v>2676</v>
      </c>
      <c r="B135" s="48">
        <v>1</v>
      </c>
      <c r="C135" s="49" t="s">
        <v>2679</v>
      </c>
      <c r="D135" s="48"/>
      <c r="E135" s="48"/>
      <c r="F135" s="48"/>
      <c r="G135" s="47"/>
      <c r="H135" s="50">
        <v>175.2</v>
      </c>
      <c r="J135" s="20"/>
    </row>
    <row r="136" spans="1:10" x14ac:dyDescent="0.25">
      <c r="A136" s="47" t="s">
        <v>2676</v>
      </c>
      <c r="B136" s="48">
        <v>1</v>
      </c>
      <c r="C136" s="49" t="s">
        <v>2680</v>
      </c>
      <c r="D136" s="48"/>
      <c r="E136" s="48"/>
      <c r="F136" s="48"/>
      <c r="G136" s="47"/>
      <c r="H136" s="50">
        <v>175.2</v>
      </c>
      <c r="J136" s="20"/>
    </row>
    <row r="137" spans="1:10" x14ac:dyDescent="0.25">
      <c r="A137" s="47" t="s">
        <v>2676</v>
      </c>
      <c r="B137" s="48">
        <v>1</v>
      </c>
      <c r="C137" s="49" t="s">
        <v>2680</v>
      </c>
      <c r="D137" s="48"/>
      <c r="E137" s="48"/>
      <c r="F137" s="48"/>
      <c r="G137" s="47"/>
      <c r="H137" s="50">
        <v>175.2</v>
      </c>
      <c r="J137" s="20"/>
    </row>
    <row r="138" spans="1:10" x14ac:dyDescent="0.25">
      <c r="A138" s="47" t="s">
        <v>2676</v>
      </c>
      <c r="B138" s="48">
        <v>1</v>
      </c>
      <c r="C138" s="49" t="s">
        <v>2680</v>
      </c>
      <c r="D138" s="48"/>
      <c r="E138" s="48"/>
      <c r="F138" s="48"/>
      <c r="G138" s="47"/>
      <c r="H138" s="50">
        <v>175.2</v>
      </c>
      <c r="J138" s="20"/>
    </row>
    <row r="139" spans="1:10" x14ac:dyDescent="0.25">
      <c r="A139" s="47" t="s">
        <v>2676</v>
      </c>
      <c r="B139" s="48">
        <v>1</v>
      </c>
      <c r="C139" s="49" t="s">
        <v>2681</v>
      </c>
      <c r="D139" s="48"/>
      <c r="E139" s="48"/>
      <c r="F139" s="48"/>
      <c r="G139" s="47"/>
      <c r="H139" s="50">
        <v>79.2</v>
      </c>
      <c r="J139" s="20"/>
    </row>
    <row r="140" spans="1:10" x14ac:dyDescent="0.25">
      <c r="A140" s="47" t="s">
        <v>2676</v>
      </c>
      <c r="B140" s="48">
        <v>1</v>
      </c>
      <c r="C140" s="49" t="s">
        <v>2681</v>
      </c>
      <c r="D140" s="48"/>
      <c r="E140" s="48"/>
      <c r="F140" s="48"/>
      <c r="G140" s="47"/>
      <c r="H140" s="50">
        <v>79.2</v>
      </c>
      <c r="J140" s="20"/>
    </row>
    <row r="141" spans="1:10" x14ac:dyDescent="0.25">
      <c r="A141" s="47" t="s">
        <v>2676</v>
      </c>
      <c r="B141" s="48">
        <v>1</v>
      </c>
      <c r="C141" s="49" t="s">
        <v>2681</v>
      </c>
      <c r="D141" s="48"/>
      <c r="E141" s="48"/>
      <c r="F141" s="48"/>
      <c r="G141" s="47"/>
      <c r="H141" s="50">
        <v>79.2</v>
      </c>
      <c r="J141" s="20"/>
    </row>
    <row r="142" spans="1:10" x14ac:dyDescent="0.25">
      <c r="A142" s="47" t="s">
        <v>2676</v>
      </c>
      <c r="B142" s="48">
        <v>1</v>
      </c>
      <c r="C142" s="49" t="s">
        <v>2681</v>
      </c>
      <c r="D142" s="48"/>
      <c r="E142" s="48"/>
      <c r="F142" s="48"/>
      <c r="G142" s="47"/>
      <c r="H142" s="50">
        <v>79.2</v>
      </c>
      <c r="J142" s="20"/>
    </row>
    <row r="143" spans="1:10" x14ac:dyDescent="0.25">
      <c r="A143" s="47" t="s">
        <v>2676</v>
      </c>
      <c r="B143" s="48">
        <v>1</v>
      </c>
      <c r="C143" s="49" t="s">
        <v>2681</v>
      </c>
      <c r="D143" s="48"/>
      <c r="E143" s="48"/>
      <c r="F143" s="48"/>
      <c r="G143" s="47"/>
      <c r="H143" s="50">
        <v>79.2</v>
      </c>
      <c r="J143" s="20"/>
    </row>
    <row r="144" spans="1:10" x14ac:dyDescent="0.25">
      <c r="A144" s="47" t="s">
        <v>2676</v>
      </c>
      <c r="B144" s="48">
        <v>1</v>
      </c>
      <c r="C144" s="49" t="s">
        <v>2682</v>
      </c>
      <c r="D144" s="48"/>
      <c r="E144" s="48"/>
      <c r="F144" s="48"/>
      <c r="G144" s="47"/>
      <c r="H144" s="50">
        <v>79.2</v>
      </c>
      <c r="J144" s="20"/>
    </row>
    <row r="145" spans="1:10" x14ac:dyDescent="0.25">
      <c r="A145" s="47" t="s">
        <v>2676</v>
      </c>
      <c r="B145" s="48">
        <v>1</v>
      </c>
      <c r="C145" s="49" t="s">
        <v>2682</v>
      </c>
      <c r="D145" s="48"/>
      <c r="E145" s="48"/>
      <c r="F145" s="48"/>
      <c r="G145" s="47"/>
      <c r="H145" s="50">
        <v>79.2</v>
      </c>
      <c r="J145" s="20"/>
    </row>
    <row r="146" spans="1:10" x14ac:dyDescent="0.25">
      <c r="A146" s="47" t="s">
        <v>2676</v>
      </c>
      <c r="B146" s="48">
        <v>1</v>
      </c>
      <c r="C146" s="49" t="s">
        <v>2683</v>
      </c>
      <c r="D146" s="48"/>
      <c r="E146" s="48"/>
      <c r="F146" s="48"/>
      <c r="G146" s="47"/>
      <c r="H146" s="50">
        <v>215.2</v>
      </c>
      <c r="J146" s="20"/>
    </row>
    <row r="147" spans="1:10" x14ac:dyDescent="0.25">
      <c r="A147" s="47" t="s">
        <v>2676</v>
      </c>
      <c r="B147" s="48">
        <v>1</v>
      </c>
      <c r="C147" s="49" t="s">
        <v>2683</v>
      </c>
      <c r="D147" s="48"/>
      <c r="E147" s="48"/>
      <c r="F147" s="48"/>
      <c r="G147" s="47"/>
      <c r="H147" s="50">
        <v>215.2</v>
      </c>
      <c r="J147" s="20"/>
    </row>
    <row r="148" spans="1:10" x14ac:dyDescent="0.25">
      <c r="A148" s="47" t="s">
        <v>2676</v>
      </c>
      <c r="B148" s="48">
        <v>1</v>
      </c>
      <c r="C148" s="49" t="s">
        <v>2683</v>
      </c>
      <c r="D148" s="48"/>
      <c r="E148" s="48"/>
      <c r="F148" s="48"/>
      <c r="G148" s="47"/>
      <c r="H148" s="50">
        <v>215.2</v>
      </c>
      <c r="J148" s="20"/>
    </row>
    <row r="149" spans="1:10" x14ac:dyDescent="0.25">
      <c r="A149" s="47" t="s">
        <v>2676</v>
      </c>
      <c r="B149" s="48">
        <v>1</v>
      </c>
      <c r="C149" s="49" t="s">
        <v>2683</v>
      </c>
      <c r="D149" s="48"/>
      <c r="E149" s="48"/>
      <c r="F149" s="48"/>
      <c r="G149" s="47"/>
      <c r="H149" s="50">
        <v>215.2</v>
      </c>
      <c r="J149" s="20"/>
    </row>
    <row r="150" spans="1:10" x14ac:dyDescent="0.25">
      <c r="A150" s="47" t="s">
        <v>2676</v>
      </c>
      <c r="B150" s="48">
        <v>1</v>
      </c>
      <c r="C150" s="49" t="s">
        <v>2683</v>
      </c>
      <c r="D150" s="48"/>
      <c r="E150" s="48"/>
      <c r="F150" s="48"/>
      <c r="G150" s="47"/>
      <c r="H150" s="50">
        <v>215.2</v>
      </c>
      <c r="J150" s="20"/>
    </row>
    <row r="151" spans="1:10" x14ac:dyDescent="0.25">
      <c r="A151" s="47" t="s">
        <v>2676</v>
      </c>
      <c r="B151" s="48">
        <v>1</v>
      </c>
      <c r="C151" s="49" t="s">
        <v>2684</v>
      </c>
      <c r="D151" s="48"/>
      <c r="E151" s="48"/>
      <c r="F151" s="48"/>
      <c r="G151" s="47"/>
      <c r="H151" s="50">
        <v>231.2</v>
      </c>
      <c r="J151" s="20"/>
    </row>
    <row r="152" spans="1:10" x14ac:dyDescent="0.25">
      <c r="A152" s="47" t="s">
        <v>2676</v>
      </c>
      <c r="B152" s="48">
        <v>1</v>
      </c>
      <c r="C152" s="49" t="s">
        <v>2684</v>
      </c>
      <c r="D152" s="48"/>
      <c r="E152" s="48"/>
      <c r="F152" s="48"/>
      <c r="G152" s="47"/>
      <c r="H152" s="50">
        <v>231.2</v>
      </c>
      <c r="J152" s="20"/>
    </row>
    <row r="153" spans="1:10" x14ac:dyDescent="0.25">
      <c r="A153" s="47" t="s">
        <v>2676</v>
      </c>
      <c r="B153" s="48">
        <v>1</v>
      </c>
      <c r="C153" s="49" t="s">
        <v>2684</v>
      </c>
      <c r="D153" s="48"/>
      <c r="E153" s="48"/>
      <c r="F153" s="48"/>
      <c r="G153" s="47"/>
      <c r="H153" s="50">
        <v>231.2</v>
      </c>
      <c r="J153" s="20"/>
    </row>
    <row r="154" spans="1:10" x14ac:dyDescent="0.25">
      <c r="A154" s="47" t="s">
        <v>2676</v>
      </c>
      <c r="B154" s="48">
        <v>1</v>
      </c>
      <c r="C154" s="49" t="s">
        <v>2685</v>
      </c>
      <c r="D154" s="48"/>
      <c r="E154" s="48"/>
      <c r="F154" s="48"/>
      <c r="G154" s="47"/>
      <c r="H154" s="50">
        <v>223.2</v>
      </c>
      <c r="J154" s="20"/>
    </row>
    <row r="155" spans="1:10" x14ac:dyDescent="0.25">
      <c r="A155" s="47" t="s">
        <v>2676</v>
      </c>
      <c r="B155" s="48">
        <v>1</v>
      </c>
      <c r="C155" s="49" t="s">
        <v>2685</v>
      </c>
      <c r="D155" s="48"/>
      <c r="E155" s="48"/>
      <c r="F155" s="48"/>
      <c r="G155" s="47"/>
      <c r="H155" s="50">
        <v>223.2</v>
      </c>
      <c r="J155" s="20"/>
    </row>
    <row r="156" spans="1:10" x14ac:dyDescent="0.25">
      <c r="A156" s="47" t="s">
        <v>2676</v>
      </c>
      <c r="B156" s="48">
        <v>1</v>
      </c>
      <c r="C156" s="49" t="s">
        <v>2685</v>
      </c>
      <c r="D156" s="48"/>
      <c r="E156" s="48"/>
      <c r="F156" s="48"/>
      <c r="G156" s="47"/>
      <c r="H156" s="50">
        <v>223.2</v>
      </c>
      <c r="J156" s="20"/>
    </row>
    <row r="157" spans="1:10" x14ac:dyDescent="0.25">
      <c r="A157" s="47" t="s">
        <v>2676</v>
      </c>
      <c r="B157" s="48">
        <v>1</v>
      </c>
      <c r="C157" s="49" t="s">
        <v>2685</v>
      </c>
      <c r="D157" s="48"/>
      <c r="E157" s="48"/>
      <c r="F157" s="48"/>
      <c r="G157" s="47"/>
      <c r="H157" s="50">
        <v>223.2</v>
      </c>
      <c r="J157" s="20"/>
    </row>
    <row r="158" spans="1:10" x14ac:dyDescent="0.25">
      <c r="A158" s="47" t="s">
        <v>2676</v>
      </c>
      <c r="B158" s="48">
        <v>1</v>
      </c>
      <c r="C158" s="49" t="s">
        <v>2685</v>
      </c>
      <c r="D158" s="48"/>
      <c r="E158" s="48"/>
      <c r="F158" s="48"/>
      <c r="G158" s="47"/>
      <c r="H158" s="50">
        <v>223.2</v>
      </c>
      <c r="J158" s="20"/>
    </row>
    <row r="159" spans="1:10" x14ac:dyDescent="0.25">
      <c r="A159" s="47" t="s">
        <v>2676</v>
      </c>
      <c r="B159" s="48">
        <v>1</v>
      </c>
      <c r="C159" s="49" t="s">
        <v>2686</v>
      </c>
      <c r="D159" s="48"/>
      <c r="E159" s="48"/>
      <c r="F159" s="48"/>
      <c r="G159" s="47"/>
      <c r="H159" s="50">
        <v>119.2</v>
      </c>
      <c r="J159" s="20"/>
    </row>
    <row r="160" spans="1:10" x14ac:dyDescent="0.25">
      <c r="A160" s="47" t="s">
        <v>2676</v>
      </c>
      <c r="B160" s="48">
        <v>1</v>
      </c>
      <c r="C160" s="49" t="s">
        <v>2686</v>
      </c>
      <c r="D160" s="48"/>
      <c r="E160" s="48"/>
      <c r="F160" s="48"/>
      <c r="G160" s="47"/>
      <c r="H160" s="50">
        <v>119.2</v>
      </c>
      <c r="J160" s="20"/>
    </row>
    <row r="161" spans="1:10" x14ac:dyDescent="0.25">
      <c r="A161" s="47" t="s">
        <v>2676</v>
      </c>
      <c r="B161" s="48">
        <v>1</v>
      </c>
      <c r="C161" s="49" t="s">
        <v>2686</v>
      </c>
      <c r="D161" s="48"/>
      <c r="E161" s="48"/>
      <c r="F161" s="48"/>
      <c r="G161" s="47"/>
      <c r="H161" s="50">
        <v>119.2</v>
      </c>
      <c r="J161" s="20"/>
    </row>
    <row r="162" spans="1:10" x14ac:dyDescent="0.25">
      <c r="A162" s="47" t="s">
        <v>2676</v>
      </c>
      <c r="B162" s="48">
        <v>1</v>
      </c>
      <c r="C162" s="49" t="s">
        <v>2686</v>
      </c>
      <c r="D162" s="48"/>
      <c r="E162" s="48"/>
      <c r="F162" s="48"/>
      <c r="G162" s="47"/>
      <c r="H162" s="50">
        <v>119.2</v>
      </c>
      <c r="J162" s="20"/>
    </row>
    <row r="163" spans="1:10" x14ac:dyDescent="0.25">
      <c r="A163" s="47" t="s">
        <v>2676</v>
      </c>
      <c r="B163" s="48">
        <v>1</v>
      </c>
      <c r="C163" s="49" t="s">
        <v>2686</v>
      </c>
      <c r="D163" s="48"/>
      <c r="E163" s="48"/>
      <c r="F163" s="48"/>
      <c r="G163" s="47"/>
      <c r="H163" s="50">
        <v>119.2</v>
      </c>
      <c r="J163" s="20"/>
    </row>
    <row r="164" spans="1:10" x14ac:dyDescent="0.25">
      <c r="A164" s="47" t="s">
        <v>2676</v>
      </c>
      <c r="B164" s="48">
        <v>1</v>
      </c>
      <c r="C164" s="49" t="s">
        <v>2687</v>
      </c>
      <c r="D164" s="48"/>
      <c r="E164" s="48"/>
      <c r="F164" s="48"/>
      <c r="G164" s="47"/>
      <c r="H164" s="50">
        <v>239.2</v>
      </c>
      <c r="J164" s="20"/>
    </row>
    <row r="165" spans="1:10" x14ac:dyDescent="0.25">
      <c r="A165" s="47" t="s">
        <v>2676</v>
      </c>
      <c r="B165" s="48">
        <v>1</v>
      </c>
      <c r="C165" s="49" t="s">
        <v>2687</v>
      </c>
      <c r="D165" s="48"/>
      <c r="E165" s="48"/>
      <c r="F165" s="48"/>
      <c r="G165" s="47"/>
      <c r="H165" s="50">
        <v>239.2</v>
      </c>
      <c r="J165" s="20"/>
    </row>
    <row r="166" spans="1:10" x14ac:dyDescent="0.25">
      <c r="A166" s="47" t="s">
        <v>2676</v>
      </c>
      <c r="B166" s="48">
        <v>1</v>
      </c>
      <c r="C166" s="49" t="s">
        <v>2687</v>
      </c>
      <c r="D166" s="48"/>
      <c r="E166" s="48"/>
      <c r="F166" s="48"/>
      <c r="G166" s="47"/>
      <c r="H166" s="50">
        <v>239.2</v>
      </c>
      <c r="J166" s="20"/>
    </row>
    <row r="167" spans="1:10" x14ac:dyDescent="0.25">
      <c r="A167" s="47" t="s">
        <v>2676</v>
      </c>
      <c r="B167" s="48">
        <v>1</v>
      </c>
      <c r="C167" s="49" t="s">
        <v>2687</v>
      </c>
      <c r="D167" s="48"/>
      <c r="E167" s="48"/>
      <c r="F167" s="48"/>
      <c r="G167" s="47"/>
      <c r="H167" s="50">
        <v>239.2</v>
      </c>
      <c r="J167" s="20"/>
    </row>
    <row r="168" spans="1:10" x14ac:dyDescent="0.25">
      <c r="A168" s="47" t="s">
        <v>2676</v>
      </c>
      <c r="B168" s="48">
        <v>1</v>
      </c>
      <c r="C168" s="49" t="s">
        <v>2687</v>
      </c>
      <c r="D168" s="48"/>
      <c r="E168" s="48"/>
      <c r="F168" s="48"/>
      <c r="G168" s="47"/>
      <c r="H168" s="50">
        <v>239.2</v>
      </c>
      <c r="J168" s="20"/>
    </row>
    <row r="169" spans="1:10" x14ac:dyDescent="0.25">
      <c r="A169" s="47" t="s">
        <v>2676</v>
      </c>
      <c r="B169" s="48">
        <v>1</v>
      </c>
      <c r="C169" s="49" t="s">
        <v>2688</v>
      </c>
      <c r="D169" s="48"/>
      <c r="E169" s="48"/>
      <c r="F169" s="48"/>
      <c r="G169" s="47"/>
      <c r="H169" s="50">
        <v>159.19999999999999</v>
      </c>
      <c r="J169" s="20"/>
    </row>
    <row r="170" spans="1:10" x14ac:dyDescent="0.25">
      <c r="A170" s="47" t="s">
        <v>2689</v>
      </c>
      <c r="B170" s="48">
        <v>2</v>
      </c>
      <c r="C170" s="49" t="s">
        <v>2690</v>
      </c>
      <c r="D170" s="48"/>
      <c r="E170" s="48"/>
      <c r="F170" s="48"/>
      <c r="G170" s="47"/>
      <c r="H170" s="50">
        <v>879.84</v>
      </c>
      <c r="J170" s="20"/>
    </row>
    <row r="171" spans="1:10" x14ac:dyDescent="0.25">
      <c r="A171" s="47" t="s">
        <v>2689</v>
      </c>
      <c r="B171" s="48">
        <v>3</v>
      </c>
      <c r="C171" s="49" t="s">
        <v>2691</v>
      </c>
      <c r="D171" s="48"/>
      <c r="E171" s="48"/>
      <c r="F171" s="48"/>
      <c r="G171" s="47"/>
      <c r="H171" s="50">
        <v>1500</v>
      </c>
      <c r="J171" s="20"/>
    </row>
    <row r="172" spans="1:10" x14ac:dyDescent="0.25">
      <c r="A172" s="47" t="s">
        <v>2689</v>
      </c>
      <c r="B172" s="48">
        <v>3</v>
      </c>
      <c r="C172" s="49" t="s">
        <v>2692</v>
      </c>
      <c r="D172" s="48"/>
      <c r="E172" s="48"/>
      <c r="F172" s="48"/>
      <c r="G172" s="47"/>
      <c r="H172" s="50">
        <v>1440.19</v>
      </c>
      <c r="J172" s="20"/>
    </row>
    <row r="173" spans="1:10" x14ac:dyDescent="0.25">
      <c r="A173" s="47" t="s">
        <v>2689</v>
      </c>
      <c r="B173" s="48">
        <v>3</v>
      </c>
      <c r="C173" s="49" t="s">
        <v>2693</v>
      </c>
      <c r="D173" s="48"/>
      <c r="E173" s="48"/>
      <c r="F173" s="48"/>
      <c r="G173" s="47"/>
      <c r="H173" s="50">
        <v>1320</v>
      </c>
      <c r="J173" s="20"/>
    </row>
    <row r="174" spans="1:10" x14ac:dyDescent="0.25">
      <c r="A174" s="47" t="s">
        <v>572</v>
      </c>
      <c r="B174" s="48">
        <v>3</v>
      </c>
      <c r="C174" s="49" t="s">
        <v>2694</v>
      </c>
      <c r="D174" s="48"/>
      <c r="E174" s="48"/>
      <c r="F174" s="48"/>
      <c r="G174" s="47"/>
      <c r="H174" s="50">
        <v>180</v>
      </c>
      <c r="J174" s="20"/>
    </row>
    <row r="175" spans="1:10" x14ac:dyDescent="0.25">
      <c r="A175" s="47" t="s">
        <v>572</v>
      </c>
      <c r="B175" s="48">
        <v>5</v>
      </c>
      <c r="C175" s="49" t="s">
        <v>2695</v>
      </c>
      <c r="D175" s="48"/>
      <c r="E175" s="48"/>
      <c r="F175" s="48"/>
      <c r="G175" s="47"/>
      <c r="H175" s="50">
        <v>630</v>
      </c>
      <c r="J175" s="20"/>
    </row>
    <row r="176" spans="1:10" x14ac:dyDescent="0.25">
      <c r="A176" s="47" t="s">
        <v>572</v>
      </c>
      <c r="B176" s="48">
        <v>3</v>
      </c>
      <c r="C176" s="49" t="s">
        <v>2696</v>
      </c>
      <c r="D176" s="48"/>
      <c r="E176" s="48"/>
      <c r="F176" s="48"/>
      <c r="G176" s="47"/>
      <c r="H176" s="50">
        <v>693</v>
      </c>
      <c r="J176" s="20"/>
    </row>
    <row r="177" spans="1:10" x14ac:dyDescent="0.25">
      <c r="A177" s="47" t="s">
        <v>572</v>
      </c>
      <c r="B177" s="48">
        <v>3</v>
      </c>
      <c r="C177" s="49" t="s">
        <v>2697</v>
      </c>
      <c r="D177" s="48"/>
      <c r="E177" s="48"/>
      <c r="F177" s="48"/>
      <c r="G177" s="47"/>
      <c r="H177" s="50">
        <v>468</v>
      </c>
      <c r="J177" s="20"/>
    </row>
    <row r="178" spans="1:10" x14ac:dyDescent="0.25">
      <c r="A178" s="47" t="s">
        <v>572</v>
      </c>
      <c r="B178" s="48">
        <v>2</v>
      </c>
      <c r="C178" s="49" t="s">
        <v>2698</v>
      </c>
      <c r="D178" s="48"/>
      <c r="E178" s="48"/>
      <c r="F178" s="48"/>
      <c r="G178" s="47"/>
      <c r="H178" s="50">
        <v>216</v>
      </c>
      <c r="J178" s="20"/>
    </row>
    <row r="179" spans="1:10" x14ac:dyDescent="0.25">
      <c r="A179" s="47" t="s">
        <v>572</v>
      </c>
      <c r="B179" s="48">
        <v>3</v>
      </c>
      <c r="C179" s="49" t="s">
        <v>2699</v>
      </c>
      <c r="D179" s="48"/>
      <c r="E179" s="48"/>
      <c r="F179" s="48"/>
      <c r="G179" s="47"/>
      <c r="H179" s="50">
        <v>538.20000000000005</v>
      </c>
      <c r="J179" s="20"/>
    </row>
    <row r="180" spans="1:10" x14ac:dyDescent="0.25">
      <c r="A180" s="47" t="s">
        <v>572</v>
      </c>
      <c r="B180" s="48">
        <v>3</v>
      </c>
      <c r="C180" s="49" t="s">
        <v>2700</v>
      </c>
      <c r="D180" s="48"/>
      <c r="E180" s="48"/>
      <c r="F180" s="48"/>
      <c r="G180" s="47"/>
      <c r="H180" s="50">
        <v>711</v>
      </c>
      <c r="J180" s="20"/>
    </row>
    <row r="181" spans="1:10" x14ac:dyDescent="0.25">
      <c r="A181" s="47" t="s">
        <v>572</v>
      </c>
      <c r="B181" s="48">
        <v>2</v>
      </c>
      <c r="C181" s="49" t="s">
        <v>2701</v>
      </c>
      <c r="D181" s="48"/>
      <c r="E181" s="48"/>
      <c r="F181" s="48"/>
      <c r="G181" s="47"/>
      <c r="H181" s="50">
        <v>780</v>
      </c>
      <c r="J181" s="20"/>
    </row>
    <row r="182" spans="1:10" x14ac:dyDescent="0.25">
      <c r="A182" s="47" t="s">
        <v>572</v>
      </c>
      <c r="B182" s="48">
        <v>5</v>
      </c>
      <c r="C182" s="49" t="s">
        <v>2702</v>
      </c>
      <c r="D182" s="48"/>
      <c r="E182" s="48"/>
      <c r="F182" s="48"/>
      <c r="G182" s="47"/>
      <c r="H182" s="50">
        <v>1065</v>
      </c>
      <c r="J182" s="20"/>
    </row>
    <row r="183" spans="1:10" x14ac:dyDescent="0.25">
      <c r="A183" s="47" t="s">
        <v>572</v>
      </c>
      <c r="B183" s="48">
        <v>8</v>
      </c>
      <c r="C183" s="49" t="s">
        <v>2703</v>
      </c>
      <c r="D183" s="48"/>
      <c r="E183" s="48"/>
      <c r="F183" s="48"/>
      <c r="G183" s="47"/>
      <c r="H183" s="50">
        <v>1056</v>
      </c>
      <c r="J183" s="20"/>
    </row>
    <row r="184" spans="1:10" x14ac:dyDescent="0.25">
      <c r="A184" s="47" t="s">
        <v>572</v>
      </c>
      <c r="B184" s="48">
        <v>5</v>
      </c>
      <c r="C184" s="49" t="s">
        <v>2704</v>
      </c>
      <c r="D184" s="48"/>
      <c r="E184" s="48"/>
      <c r="F184" s="48"/>
      <c r="G184" s="47"/>
      <c r="H184" s="50">
        <v>180</v>
      </c>
      <c r="J184" s="20"/>
    </row>
    <row r="185" spans="1:10" x14ac:dyDescent="0.25">
      <c r="A185" s="47" t="s">
        <v>572</v>
      </c>
      <c r="B185" s="48">
        <v>5</v>
      </c>
      <c r="C185" s="49" t="s">
        <v>2705</v>
      </c>
      <c r="D185" s="48"/>
      <c r="E185" s="48"/>
      <c r="F185" s="48"/>
      <c r="G185" s="47"/>
      <c r="H185" s="50">
        <v>711</v>
      </c>
      <c r="J185" s="20"/>
    </row>
    <row r="186" spans="1:10" x14ac:dyDescent="0.25">
      <c r="A186" s="47" t="s">
        <v>572</v>
      </c>
      <c r="B186" s="48">
        <v>3</v>
      </c>
      <c r="C186" s="49" t="s">
        <v>2706</v>
      </c>
      <c r="D186" s="48"/>
      <c r="E186" s="48"/>
      <c r="F186" s="48"/>
      <c r="G186" s="47"/>
      <c r="H186" s="50">
        <v>990</v>
      </c>
      <c r="J186" s="20"/>
    </row>
    <row r="187" spans="1:10" x14ac:dyDescent="0.25">
      <c r="A187" s="47" t="s">
        <v>572</v>
      </c>
      <c r="B187" s="48">
        <v>3</v>
      </c>
      <c r="C187" s="49" t="s">
        <v>2707</v>
      </c>
      <c r="D187" s="48"/>
      <c r="E187" s="48"/>
      <c r="F187" s="48"/>
      <c r="G187" s="47"/>
      <c r="H187" s="50">
        <v>855</v>
      </c>
      <c r="J187" s="20"/>
    </row>
    <row r="188" spans="1:10" x14ac:dyDescent="0.25">
      <c r="A188" s="47" t="s">
        <v>572</v>
      </c>
      <c r="B188" s="48">
        <v>5</v>
      </c>
      <c r="C188" s="49" t="s">
        <v>2708</v>
      </c>
      <c r="D188" s="48"/>
      <c r="E188" s="48"/>
      <c r="F188" s="48"/>
      <c r="G188" s="47"/>
      <c r="H188" s="50">
        <v>1365</v>
      </c>
      <c r="J188" s="20"/>
    </row>
    <row r="189" spans="1:10" x14ac:dyDescent="0.25">
      <c r="A189" s="47" t="s">
        <v>572</v>
      </c>
      <c r="B189" s="48">
        <v>3</v>
      </c>
      <c r="C189" s="49" t="s">
        <v>2709</v>
      </c>
      <c r="D189" s="48"/>
      <c r="E189" s="48"/>
      <c r="F189" s="48"/>
      <c r="G189" s="47"/>
      <c r="H189" s="50">
        <v>288</v>
      </c>
      <c r="J189" s="20"/>
    </row>
    <row r="190" spans="1:10" x14ac:dyDescent="0.25">
      <c r="A190" s="47" t="s">
        <v>572</v>
      </c>
      <c r="B190" s="48">
        <v>6</v>
      </c>
      <c r="C190" s="49" t="s">
        <v>2710</v>
      </c>
      <c r="D190" s="48"/>
      <c r="E190" s="48"/>
      <c r="F190" s="48"/>
      <c r="G190" s="47"/>
      <c r="H190" s="50">
        <v>792</v>
      </c>
      <c r="J190" s="20"/>
    </row>
    <row r="191" spans="1:10" x14ac:dyDescent="0.25">
      <c r="A191" s="47" t="s">
        <v>572</v>
      </c>
      <c r="B191" s="48">
        <v>5</v>
      </c>
      <c r="C191" s="49" t="s">
        <v>2711</v>
      </c>
      <c r="D191" s="48"/>
      <c r="E191" s="48"/>
      <c r="F191" s="48"/>
      <c r="G191" s="47"/>
      <c r="H191" s="50">
        <v>360</v>
      </c>
      <c r="J191" s="20"/>
    </row>
    <row r="192" spans="1:10" x14ac:dyDescent="0.25">
      <c r="A192" s="47" t="s">
        <v>572</v>
      </c>
      <c r="B192" s="48">
        <v>3</v>
      </c>
      <c r="C192" s="49" t="s">
        <v>2712</v>
      </c>
      <c r="D192" s="48"/>
      <c r="E192" s="48"/>
      <c r="F192" s="48"/>
      <c r="G192" s="47"/>
      <c r="H192" s="50">
        <v>576</v>
      </c>
      <c r="J192" s="20"/>
    </row>
    <row r="193" spans="1:10" x14ac:dyDescent="0.25">
      <c r="A193" s="47" t="s">
        <v>572</v>
      </c>
      <c r="B193" s="48">
        <v>3</v>
      </c>
      <c r="C193" s="49" t="s">
        <v>2713</v>
      </c>
      <c r="D193" s="48"/>
      <c r="E193" s="48"/>
      <c r="F193" s="48"/>
      <c r="G193" s="47"/>
      <c r="H193" s="50">
        <v>261</v>
      </c>
      <c r="J193" s="20"/>
    </row>
    <row r="194" spans="1:10" x14ac:dyDescent="0.25">
      <c r="A194" s="47" t="s">
        <v>572</v>
      </c>
      <c r="B194" s="48">
        <v>3</v>
      </c>
      <c r="C194" s="49" t="s">
        <v>2714</v>
      </c>
      <c r="D194" s="48"/>
      <c r="E194" s="48"/>
      <c r="F194" s="48"/>
      <c r="G194" s="47"/>
      <c r="H194" s="50">
        <v>612</v>
      </c>
      <c r="J194" s="20"/>
    </row>
    <row r="195" spans="1:10" x14ac:dyDescent="0.25">
      <c r="A195" s="47" t="s">
        <v>572</v>
      </c>
      <c r="B195" s="48">
        <v>3</v>
      </c>
      <c r="C195" s="49" t="s">
        <v>2715</v>
      </c>
      <c r="D195" s="48"/>
      <c r="E195" s="48"/>
      <c r="F195" s="48"/>
      <c r="G195" s="47"/>
      <c r="H195" s="50">
        <v>576</v>
      </c>
      <c r="J195" s="20"/>
    </row>
    <row r="196" spans="1:10" x14ac:dyDescent="0.25">
      <c r="A196" s="47" t="s">
        <v>572</v>
      </c>
      <c r="B196" s="48">
        <v>3</v>
      </c>
      <c r="C196" s="49" t="s">
        <v>2716</v>
      </c>
      <c r="D196" s="48"/>
      <c r="E196" s="48"/>
      <c r="F196" s="48"/>
      <c r="G196" s="47"/>
      <c r="H196" s="50">
        <v>423</v>
      </c>
      <c r="J196" s="20"/>
    </row>
    <row r="197" spans="1:10" x14ac:dyDescent="0.25">
      <c r="A197" s="47" t="s">
        <v>572</v>
      </c>
      <c r="B197" s="48">
        <v>3</v>
      </c>
      <c r="C197" s="49" t="s">
        <v>2717</v>
      </c>
      <c r="D197" s="48"/>
      <c r="E197" s="48"/>
      <c r="F197" s="48"/>
      <c r="G197" s="47"/>
      <c r="H197" s="50">
        <v>522</v>
      </c>
      <c r="J197" s="20"/>
    </row>
    <row r="198" spans="1:10" x14ac:dyDescent="0.25">
      <c r="A198" s="47" t="s">
        <v>572</v>
      </c>
      <c r="B198" s="48">
        <v>3</v>
      </c>
      <c r="C198" s="49" t="s">
        <v>2718</v>
      </c>
      <c r="D198" s="48"/>
      <c r="E198" s="48"/>
      <c r="F198" s="48"/>
      <c r="G198" s="47"/>
      <c r="H198" s="50">
        <v>279</v>
      </c>
      <c r="J198" s="20"/>
    </row>
    <row r="199" spans="1:10" x14ac:dyDescent="0.25">
      <c r="A199" s="47" t="s">
        <v>572</v>
      </c>
      <c r="B199" s="48">
        <v>3</v>
      </c>
      <c r="C199" s="49" t="s">
        <v>2719</v>
      </c>
      <c r="D199" s="48"/>
      <c r="E199" s="48"/>
      <c r="F199" s="48"/>
      <c r="G199" s="47"/>
      <c r="H199" s="50">
        <v>297</v>
      </c>
      <c r="J199" s="20"/>
    </row>
    <row r="200" spans="1:10" x14ac:dyDescent="0.25">
      <c r="A200" s="47" t="s">
        <v>572</v>
      </c>
      <c r="B200" s="48">
        <v>3</v>
      </c>
      <c r="C200" s="49" t="s">
        <v>2720</v>
      </c>
      <c r="D200" s="48"/>
      <c r="E200" s="48"/>
      <c r="F200" s="48"/>
      <c r="G200" s="47"/>
      <c r="H200" s="50">
        <v>216</v>
      </c>
      <c r="J200" s="20"/>
    </row>
    <row r="201" spans="1:10" x14ac:dyDescent="0.25">
      <c r="A201" s="47" t="s">
        <v>572</v>
      </c>
      <c r="B201" s="48">
        <v>3</v>
      </c>
      <c r="C201" s="49" t="s">
        <v>2721</v>
      </c>
      <c r="D201" s="48"/>
      <c r="E201" s="48"/>
      <c r="F201" s="48"/>
      <c r="G201" s="47"/>
      <c r="H201" s="50">
        <v>648</v>
      </c>
      <c r="J201" s="20"/>
    </row>
    <row r="202" spans="1:10" x14ac:dyDescent="0.25">
      <c r="A202" s="47" t="s">
        <v>572</v>
      </c>
      <c r="B202" s="48">
        <v>3</v>
      </c>
      <c r="C202" s="49" t="s">
        <v>2722</v>
      </c>
      <c r="D202" s="48"/>
      <c r="E202" s="48"/>
      <c r="F202" s="48"/>
      <c r="G202" s="47"/>
      <c r="H202" s="50">
        <v>540</v>
      </c>
      <c r="J202" s="20"/>
    </row>
    <row r="203" spans="1:10" x14ac:dyDescent="0.25">
      <c r="A203" s="47" t="s">
        <v>572</v>
      </c>
      <c r="B203" s="48">
        <v>3</v>
      </c>
      <c r="C203" s="49" t="s">
        <v>2723</v>
      </c>
      <c r="D203" s="48"/>
      <c r="E203" s="48"/>
      <c r="F203" s="48"/>
      <c r="G203" s="47"/>
      <c r="H203" s="50">
        <v>648</v>
      </c>
      <c r="J203" s="20"/>
    </row>
    <row r="204" spans="1:10" x14ac:dyDescent="0.25">
      <c r="A204" s="47" t="s">
        <v>572</v>
      </c>
      <c r="B204" s="48">
        <v>3</v>
      </c>
      <c r="C204" s="49" t="s">
        <v>2724</v>
      </c>
      <c r="D204" s="48"/>
      <c r="E204" s="48"/>
      <c r="F204" s="48"/>
      <c r="G204" s="47"/>
      <c r="H204" s="50">
        <v>531</v>
      </c>
      <c r="J204" s="20"/>
    </row>
    <row r="205" spans="1:10" x14ac:dyDescent="0.25">
      <c r="A205" s="47" t="s">
        <v>572</v>
      </c>
      <c r="B205" s="48">
        <v>3</v>
      </c>
      <c r="C205" s="49" t="s">
        <v>2725</v>
      </c>
      <c r="D205" s="48"/>
      <c r="E205" s="48"/>
      <c r="F205" s="48"/>
      <c r="G205" s="47"/>
      <c r="H205" s="50">
        <v>522</v>
      </c>
      <c r="J205" s="20"/>
    </row>
    <row r="206" spans="1:10" x14ac:dyDescent="0.25">
      <c r="A206" s="47" t="s">
        <v>572</v>
      </c>
      <c r="B206" s="48">
        <v>3</v>
      </c>
      <c r="C206" s="49" t="s">
        <v>2726</v>
      </c>
      <c r="D206" s="48"/>
      <c r="E206" s="48"/>
      <c r="F206" s="48"/>
      <c r="G206" s="47"/>
      <c r="H206" s="50">
        <v>468</v>
      </c>
      <c r="J206" s="20"/>
    </row>
    <row r="207" spans="1:10" x14ac:dyDescent="0.25">
      <c r="A207" s="47" t="s">
        <v>572</v>
      </c>
      <c r="B207" s="48">
        <v>3</v>
      </c>
      <c r="C207" s="49" t="s">
        <v>2727</v>
      </c>
      <c r="D207" s="48"/>
      <c r="E207" s="48"/>
      <c r="F207" s="48"/>
      <c r="G207" s="47"/>
      <c r="H207" s="50">
        <v>594</v>
      </c>
      <c r="J207" s="20"/>
    </row>
    <row r="208" spans="1:10" x14ac:dyDescent="0.25">
      <c r="A208" s="47" t="s">
        <v>572</v>
      </c>
      <c r="B208" s="48">
        <v>3</v>
      </c>
      <c r="C208" s="49" t="s">
        <v>2728</v>
      </c>
      <c r="D208" s="48"/>
      <c r="E208" s="48"/>
      <c r="F208" s="48"/>
      <c r="G208" s="47"/>
      <c r="H208" s="50">
        <v>756</v>
      </c>
      <c r="J208" s="20"/>
    </row>
    <row r="209" spans="1:10" x14ac:dyDescent="0.25">
      <c r="A209" s="47" t="s">
        <v>572</v>
      </c>
      <c r="B209" s="48">
        <v>3</v>
      </c>
      <c r="C209" s="49" t="s">
        <v>2729</v>
      </c>
      <c r="D209" s="48"/>
      <c r="E209" s="48"/>
      <c r="F209" s="48"/>
      <c r="G209" s="47"/>
      <c r="H209" s="50">
        <v>396</v>
      </c>
      <c r="J209" s="20"/>
    </row>
    <row r="210" spans="1:10" x14ac:dyDescent="0.25">
      <c r="A210" s="47" t="s">
        <v>572</v>
      </c>
      <c r="B210" s="48">
        <v>3</v>
      </c>
      <c r="C210" s="49" t="s">
        <v>2730</v>
      </c>
      <c r="D210" s="48"/>
      <c r="E210" s="48"/>
      <c r="F210" s="48"/>
      <c r="G210" s="47"/>
      <c r="H210" s="50">
        <v>756</v>
      </c>
      <c r="J210" s="20"/>
    </row>
    <row r="211" spans="1:10" x14ac:dyDescent="0.25">
      <c r="A211" s="25">
        <v>139</v>
      </c>
      <c r="B211" s="26">
        <f>SUM(B38:B210)</f>
        <v>536</v>
      </c>
      <c r="H211" s="27">
        <f>SUM(H38:H210)</f>
        <v>165103.88000000053</v>
      </c>
      <c r="J211" s="20"/>
    </row>
    <row r="212" spans="1:10" x14ac:dyDescent="0.25">
      <c r="A212" s="28"/>
      <c r="B212" s="29"/>
      <c r="C212" s="20"/>
      <c r="D212" s="20"/>
      <c r="E212" s="20"/>
      <c r="F212" s="20"/>
      <c r="G212" s="20"/>
      <c r="H212" s="30"/>
      <c r="I212" s="20"/>
      <c r="J212" s="20"/>
    </row>
    <row r="213" spans="1:10" x14ac:dyDescent="0.25">
      <c r="A213" s="31"/>
      <c r="B213" s="26"/>
      <c r="H213" s="27"/>
    </row>
    <row r="215" spans="1:10" x14ac:dyDescent="0.25">
      <c r="A215" s="32"/>
      <c r="B215" s="32"/>
      <c r="C215" s="32"/>
      <c r="D215" s="32"/>
      <c r="E215" s="32"/>
      <c r="F215" s="32"/>
      <c r="G215" s="32"/>
      <c r="H215" s="32"/>
      <c r="I215" s="33"/>
      <c r="J215" s="33"/>
    </row>
    <row r="216" spans="1:10" x14ac:dyDescent="0.25">
      <c r="I216" s="7"/>
      <c r="J216" s="33"/>
    </row>
    <row r="217" spans="1:10" ht="21" x14ac:dyDescent="0.35">
      <c r="A217" s="12" t="s">
        <v>1280</v>
      </c>
      <c r="B217" s="12" t="s">
        <v>12</v>
      </c>
      <c r="G217" s="17" t="s">
        <v>7</v>
      </c>
      <c r="H217" s="34">
        <f>+H211</f>
        <v>165103.88000000053</v>
      </c>
      <c r="I217" s="7"/>
      <c r="J217" s="33"/>
    </row>
    <row r="218" spans="1:10" ht="26.25" x14ac:dyDescent="0.4">
      <c r="A218" s="35">
        <f>+A211</f>
        <v>139</v>
      </c>
      <c r="B218" s="35">
        <f>+B211</f>
        <v>536</v>
      </c>
      <c r="C218" s="36" t="s">
        <v>14</v>
      </c>
      <c r="D218" s="32"/>
      <c r="E218" s="32"/>
      <c r="F218" s="32"/>
      <c r="G218" s="32"/>
      <c r="H218" s="32"/>
      <c r="I218" s="33"/>
      <c r="J218" s="33"/>
    </row>
    <row r="220" spans="1:10" x14ac:dyDescent="0.25">
      <c r="E220" s="12" t="s">
        <v>1280</v>
      </c>
      <c r="F220" s="12" t="s">
        <v>12</v>
      </c>
    </row>
    <row r="221" spans="1:10" ht="26.25" x14ac:dyDescent="0.4">
      <c r="E221" s="35">
        <f>+A19+A29+A218</f>
        <v>156</v>
      </c>
      <c r="F221" s="35">
        <f>+F32+B218</f>
        <v>573</v>
      </c>
      <c r="G221" s="17" t="s">
        <v>41</v>
      </c>
      <c r="H221" s="34">
        <f>+H32+H217</f>
        <v>184475.88000000053</v>
      </c>
    </row>
  </sheetData>
  <mergeCells count="4">
    <mergeCell ref="A1:J1"/>
    <mergeCell ref="A35:J35"/>
    <mergeCell ref="A2:H2"/>
    <mergeCell ref="A36:H3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85"/>
  <sheetViews>
    <sheetView topLeftCell="E58" workbookViewId="0">
      <selection activeCell="F86" sqref="F86"/>
    </sheetView>
  </sheetViews>
  <sheetFormatPr baseColWidth="10" defaultRowHeight="15" x14ac:dyDescent="0.25"/>
  <cols>
    <col min="3" max="3" width="71.42578125" customWidth="1"/>
    <col min="4" max="4" width="51.42578125" customWidth="1"/>
    <col min="5" max="5" width="16.42578125" customWidth="1"/>
    <col min="6" max="6" width="18.140625" customWidth="1"/>
    <col min="7" max="7" width="24.28515625" customWidth="1"/>
    <col min="8" max="8" width="24.5703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1426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22">
        <v>980</v>
      </c>
      <c r="B4" s="22">
        <v>3</v>
      </c>
      <c r="C4" s="75" t="s">
        <v>767</v>
      </c>
      <c r="D4" s="75" t="s">
        <v>774</v>
      </c>
      <c r="E4" s="5"/>
      <c r="F4" s="6"/>
      <c r="G4" s="5"/>
      <c r="H4" s="55">
        <v>669</v>
      </c>
      <c r="I4" s="7"/>
      <c r="J4" s="8"/>
    </row>
    <row r="5" spans="1:10" x14ac:dyDescent="0.25">
      <c r="A5" s="22">
        <v>983</v>
      </c>
      <c r="B5" s="22">
        <v>3</v>
      </c>
      <c r="C5" s="75" t="s">
        <v>768</v>
      </c>
      <c r="D5" s="75" t="s">
        <v>775</v>
      </c>
      <c r="E5" s="5"/>
      <c r="F5" s="6"/>
      <c r="G5" s="5"/>
      <c r="H5" s="55">
        <v>2046</v>
      </c>
      <c r="I5" s="7"/>
      <c r="J5" s="8"/>
    </row>
    <row r="6" spans="1:10" x14ac:dyDescent="0.25">
      <c r="A6" s="22">
        <v>985</v>
      </c>
      <c r="B6" s="22">
        <v>3</v>
      </c>
      <c r="C6" s="75" t="s">
        <v>769</v>
      </c>
      <c r="D6" s="75" t="s">
        <v>8</v>
      </c>
      <c r="E6" s="5"/>
      <c r="F6" s="6"/>
      <c r="G6" s="5"/>
      <c r="H6" s="55">
        <v>363</v>
      </c>
      <c r="I6" s="7"/>
      <c r="J6" s="8"/>
    </row>
    <row r="7" spans="1:10" x14ac:dyDescent="0.25">
      <c r="A7" s="22">
        <v>986</v>
      </c>
      <c r="B7" s="22">
        <v>10</v>
      </c>
      <c r="C7" s="59" t="s">
        <v>1378</v>
      </c>
      <c r="D7" s="60" t="s">
        <v>776</v>
      </c>
      <c r="E7" s="5"/>
      <c r="F7" s="62">
        <v>2007</v>
      </c>
      <c r="G7" s="5"/>
      <c r="H7" s="55">
        <v>3390</v>
      </c>
      <c r="I7" s="7"/>
      <c r="J7" s="8"/>
    </row>
    <row r="8" spans="1:10" x14ac:dyDescent="0.25">
      <c r="A8" s="22">
        <v>987</v>
      </c>
      <c r="B8" s="22">
        <v>5</v>
      </c>
      <c r="C8" s="59" t="s">
        <v>1379</v>
      </c>
      <c r="D8" s="60" t="s">
        <v>777</v>
      </c>
      <c r="E8" s="5"/>
      <c r="F8" s="62">
        <v>2009</v>
      </c>
      <c r="G8" s="5"/>
      <c r="H8" s="55">
        <v>205</v>
      </c>
      <c r="I8" s="7"/>
      <c r="J8" s="8"/>
    </row>
    <row r="9" spans="1:10" x14ac:dyDescent="0.25">
      <c r="A9" s="22">
        <v>988</v>
      </c>
      <c r="B9" s="22">
        <v>5</v>
      </c>
      <c r="C9" s="59" t="s">
        <v>1380</v>
      </c>
      <c r="D9" s="60" t="s">
        <v>754</v>
      </c>
      <c r="E9" s="5"/>
      <c r="F9" s="62">
        <v>2013</v>
      </c>
      <c r="G9" s="5"/>
      <c r="H9" s="55">
        <v>1450</v>
      </c>
      <c r="I9" s="7"/>
      <c r="J9" s="8"/>
    </row>
    <row r="10" spans="1:10" x14ac:dyDescent="0.25">
      <c r="A10" s="22">
        <v>989</v>
      </c>
      <c r="B10" s="22">
        <v>7</v>
      </c>
      <c r="C10" s="59" t="s">
        <v>1381</v>
      </c>
      <c r="D10" s="60" t="s">
        <v>1382</v>
      </c>
      <c r="E10" s="5"/>
      <c r="F10" s="62">
        <v>2014</v>
      </c>
      <c r="G10" s="5"/>
      <c r="H10" s="55">
        <v>1603</v>
      </c>
      <c r="I10" s="7"/>
      <c r="J10" s="8"/>
    </row>
    <row r="11" spans="1:10" x14ac:dyDescent="0.25">
      <c r="A11" s="22">
        <v>990</v>
      </c>
      <c r="B11" s="22">
        <v>5</v>
      </c>
      <c r="C11" s="59" t="s">
        <v>1502</v>
      </c>
      <c r="D11" s="60" t="s">
        <v>778</v>
      </c>
      <c r="E11" s="61" t="s">
        <v>783</v>
      </c>
      <c r="F11" s="62">
        <v>2014</v>
      </c>
      <c r="G11" s="60" t="s">
        <v>9</v>
      </c>
      <c r="H11" s="55">
        <v>2155</v>
      </c>
      <c r="I11" s="7"/>
      <c r="J11" s="8"/>
    </row>
    <row r="12" spans="1:10" x14ac:dyDescent="0.25">
      <c r="A12" s="22">
        <v>991</v>
      </c>
      <c r="B12" s="22">
        <v>5</v>
      </c>
      <c r="C12" s="59" t="s">
        <v>770</v>
      </c>
      <c r="D12" s="60" t="s">
        <v>779</v>
      </c>
      <c r="E12" s="5"/>
      <c r="F12" s="62"/>
      <c r="G12" s="60" t="s">
        <v>9</v>
      </c>
      <c r="H12" s="55">
        <v>750</v>
      </c>
      <c r="I12" s="7"/>
      <c r="J12" s="8"/>
    </row>
    <row r="13" spans="1:10" x14ac:dyDescent="0.25">
      <c r="A13" s="22">
        <v>993</v>
      </c>
      <c r="B13" s="22">
        <v>5</v>
      </c>
      <c r="C13" s="59" t="s">
        <v>771</v>
      </c>
      <c r="D13" s="60" t="s">
        <v>780</v>
      </c>
      <c r="E13" s="5"/>
      <c r="F13" s="62">
        <v>1999</v>
      </c>
      <c r="G13" s="60" t="s">
        <v>9</v>
      </c>
      <c r="H13" s="55">
        <v>920</v>
      </c>
      <c r="I13" s="7"/>
      <c r="J13" s="8"/>
    </row>
    <row r="14" spans="1:10" x14ac:dyDescent="0.25">
      <c r="A14" s="22">
        <v>996</v>
      </c>
      <c r="B14" s="22">
        <v>5</v>
      </c>
      <c r="C14" s="59" t="s">
        <v>772</v>
      </c>
      <c r="D14" s="60" t="s">
        <v>782</v>
      </c>
      <c r="E14" s="61" t="s">
        <v>572</v>
      </c>
      <c r="F14" s="62" t="s">
        <v>788</v>
      </c>
      <c r="G14" s="60" t="s">
        <v>700</v>
      </c>
      <c r="H14" s="55">
        <v>370</v>
      </c>
      <c r="I14" s="7"/>
      <c r="J14" s="8"/>
    </row>
    <row r="15" spans="1:10" ht="30" x14ac:dyDescent="0.25">
      <c r="A15" s="22">
        <v>997</v>
      </c>
      <c r="B15" s="22">
        <v>5</v>
      </c>
      <c r="C15" s="59" t="s">
        <v>1503</v>
      </c>
      <c r="D15" s="60" t="s">
        <v>1504</v>
      </c>
      <c r="E15" s="61" t="s">
        <v>784</v>
      </c>
      <c r="F15" s="62">
        <v>2009</v>
      </c>
      <c r="G15" s="60" t="s">
        <v>700</v>
      </c>
      <c r="H15" s="55">
        <v>2370</v>
      </c>
      <c r="I15" s="7"/>
      <c r="J15" s="8"/>
    </row>
    <row r="16" spans="1:10" ht="45" x14ac:dyDescent="0.25">
      <c r="A16" s="22">
        <v>998</v>
      </c>
      <c r="B16" s="22">
        <v>5</v>
      </c>
      <c r="C16" s="59" t="s">
        <v>1505</v>
      </c>
      <c r="D16" s="60" t="s">
        <v>781</v>
      </c>
      <c r="E16" s="61" t="s">
        <v>785</v>
      </c>
      <c r="F16" s="62" t="s">
        <v>789</v>
      </c>
      <c r="G16" s="60" t="s">
        <v>700</v>
      </c>
      <c r="H16" s="55">
        <v>955</v>
      </c>
      <c r="I16" s="7"/>
      <c r="J16" s="8"/>
    </row>
    <row r="17" spans="1:10" ht="30" x14ac:dyDescent="0.25">
      <c r="A17" s="22">
        <v>999</v>
      </c>
      <c r="B17" s="22">
        <v>5</v>
      </c>
      <c r="C17" s="59" t="s">
        <v>771</v>
      </c>
      <c r="D17" s="60" t="s">
        <v>780</v>
      </c>
      <c r="E17" s="61" t="s">
        <v>786</v>
      </c>
      <c r="F17" s="62">
        <v>1999</v>
      </c>
      <c r="G17" s="60" t="s">
        <v>700</v>
      </c>
      <c r="H17" s="55">
        <v>920</v>
      </c>
      <c r="I17" s="7"/>
      <c r="J17" s="8"/>
    </row>
    <row r="18" spans="1:10" ht="45" x14ac:dyDescent="0.25">
      <c r="A18" s="22">
        <v>1000</v>
      </c>
      <c r="B18" s="22">
        <v>5</v>
      </c>
      <c r="C18" s="59" t="s">
        <v>1506</v>
      </c>
      <c r="D18" s="60" t="s">
        <v>781</v>
      </c>
      <c r="E18" s="61" t="s">
        <v>785</v>
      </c>
      <c r="F18" s="62">
        <v>2016</v>
      </c>
      <c r="G18" s="60" t="s">
        <v>700</v>
      </c>
      <c r="H18" s="55">
        <v>1180</v>
      </c>
      <c r="I18" s="7"/>
      <c r="J18" s="8"/>
    </row>
    <row r="19" spans="1:10" ht="30" x14ac:dyDescent="0.25">
      <c r="A19" s="22">
        <v>1006</v>
      </c>
      <c r="B19" s="22">
        <v>5</v>
      </c>
      <c r="C19" s="59" t="s">
        <v>1383</v>
      </c>
      <c r="D19" s="60" t="s">
        <v>792</v>
      </c>
      <c r="E19" s="61" t="s">
        <v>1384</v>
      </c>
      <c r="F19" s="62" t="s">
        <v>790</v>
      </c>
      <c r="G19" s="60" t="s">
        <v>700</v>
      </c>
      <c r="H19" s="55">
        <v>2370</v>
      </c>
      <c r="I19" s="7"/>
      <c r="J19" s="8"/>
    </row>
    <row r="20" spans="1:10" ht="30" x14ac:dyDescent="0.25">
      <c r="A20" s="22">
        <v>1008</v>
      </c>
      <c r="B20" s="22">
        <v>5</v>
      </c>
      <c r="C20" s="59" t="s">
        <v>773</v>
      </c>
      <c r="D20" s="60" t="s">
        <v>775</v>
      </c>
      <c r="E20" s="61" t="s">
        <v>787</v>
      </c>
      <c r="F20" s="62">
        <v>2015</v>
      </c>
      <c r="G20" s="60" t="s">
        <v>791</v>
      </c>
      <c r="H20" s="55">
        <v>3740</v>
      </c>
      <c r="I20" s="7"/>
      <c r="J20" s="8"/>
    </row>
    <row r="21" spans="1:10" x14ac:dyDescent="0.25">
      <c r="A21" s="10">
        <v>18</v>
      </c>
      <c r="B21" s="10">
        <f>SUM(B4:B20)</f>
        <v>86</v>
      </c>
      <c r="H21" s="11">
        <f>SUM(H4:H20)</f>
        <v>25456</v>
      </c>
      <c r="I21" s="7"/>
      <c r="J21" s="8"/>
    </row>
    <row r="22" spans="1:10" x14ac:dyDescent="0.25">
      <c r="I22" s="7"/>
      <c r="J22" s="8"/>
    </row>
    <row r="23" spans="1:10" x14ac:dyDescent="0.25">
      <c r="A23" s="12" t="s">
        <v>1280</v>
      </c>
      <c r="B23" s="12" t="s">
        <v>12</v>
      </c>
      <c r="I23" s="7"/>
      <c r="J23" s="8"/>
    </row>
    <row r="24" spans="1:10" ht="26.25" x14ac:dyDescent="0.4">
      <c r="A24" s="13">
        <f>+A21</f>
        <v>18</v>
      </c>
      <c r="B24" s="13">
        <f>+B21</f>
        <v>86</v>
      </c>
      <c r="C24" s="14" t="s">
        <v>13</v>
      </c>
      <c r="D24" s="1"/>
      <c r="E24" s="1"/>
      <c r="F24" s="1"/>
      <c r="G24" s="1"/>
      <c r="H24" s="1"/>
      <c r="I24" s="8"/>
      <c r="J24" s="8"/>
    </row>
    <row r="25" spans="1:10" x14ac:dyDescent="0.25">
      <c r="I25" s="7"/>
      <c r="J25" s="7"/>
    </row>
    <row r="26" spans="1:10" x14ac:dyDescent="0.25">
      <c r="I26" s="7"/>
      <c r="J26" s="7"/>
    </row>
    <row r="27" spans="1:10" x14ac:dyDescent="0.25">
      <c r="A27" s="15" t="s">
        <v>1820</v>
      </c>
      <c r="B27" s="15" t="s">
        <v>1</v>
      </c>
      <c r="C27" s="15" t="s">
        <v>1250</v>
      </c>
      <c r="D27" s="15" t="s">
        <v>3</v>
      </c>
      <c r="E27" s="15" t="s">
        <v>4</v>
      </c>
      <c r="F27" s="15" t="s">
        <v>5</v>
      </c>
      <c r="G27" s="15" t="s">
        <v>6</v>
      </c>
      <c r="H27" s="15" t="s">
        <v>7</v>
      </c>
      <c r="I27" s="16"/>
      <c r="J27" s="16"/>
    </row>
    <row r="28" spans="1:10" x14ac:dyDescent="0.25">
      <c r="A28" s="128" t="s">
        <v>1744</v>
      </c>
      <c r="B28" s="128">
        <v>1</v>
      </c>
      <c r="C28" s="130" t="s">
        <v>1753</v>
      </c>
      <c r="D28" s="130" t="s">
        <v>634</v>
      </c>
      <c r="E28" s="130" t="s">
        <v>634</v>
      </c>
      <c r="F28" s="130">
        <v>2018</v>
      </c>
      <c r="G28" s="130" t="s">
        <v>9</v>
      </c>
      <c r="H28" s="131">
        <v>7950</v>
      </c>
      <c r="I28" s="7"/>
      <c r="J28" s="16"/>
    </row>
    <row r="29" spans="1:10" x14ac:dyDescent="0.25">
      <c r="A29" s="69" t="s">
        <v>1755</v>
      </c>
      <c r="B29" s="69">
        <v>5</v>
      </c>
      <c r="C29" s="5" t="s">
        <v>1756</v>
      </c>
      <c r="D29" s="5" t="s">
        <v>1757</v>
      </c>
      <c r="E29" s="5" t="s">
        <v>638</v>
      </c>
      <c r="F29" s="5" t="s">
        <v>1758</v>
      </c>
      <c r="G29" s="5" t="s">
        <v>9</v>
      </c>
      <c r="H29" s="55">
        <v>16163.8</v>
      </c>
      <c r="I29" s="7"/>
      <c r="J29" s="16"/>
    </row>
    <row r="30" spans="1:10" ht="30" x14ac:dyDescent="0.25">
      <c r="A30" s="69" t="s">
        <v>1755</v>
      </c>
      <c r="B30" s="69">
        <v>5</v>
      </c>
      <c r="C30" s="9" t="s">
        <v>1759</v>
      </c>
      <c r="D30" s="5" t="s">
        <v>1760</v>
      </c>
      <c r="E30" s="5" t="s">
        <v>638</v>
      </c>
      <c r="F30" s="5"/>
      <c r="G30" s="5" t="s">
        <v>9</v>
      </c>
      <c r="H30" s="55">
        <v>31465.5</v>
      </c>
      <c r="I30" s="7"/>
      <c r="J30" s="16"/>
    </row>
    <row r="31" spans="1:10" ht="30" x14ac:dyDescent="0.25">
      <c r="A31" s="69" t="s">
        <v>1755</v>
      </c>
      <c r="B31" s="69">
        <v>2</v>
      </c>
      <c r="C31" s="9" t="s">
        <v>1761</v>
      </c>
      <c r="D31" s="5" t="s">
        <v>1760</v>
      </c>
      <c r="E31" s="5" t="s">
        <v>638</v>
      </c>
      <c r="F31" s="5"/>
      <c r="G31" s="5" t="s">
        <v>9</v>
      </c>
      <c r="H31" s="55">
        <v>14655.18</v>
      </c>
      <c r="I31" s="7"/>
      <c r="J31" s="16"/>
    </row>
    <row r="32" spans="1:10" x14ac:dyDescent="0.25">
      <c r="A32" s="69" t="s">
        <v>1755</v>
      </c>
      <c r="B32" s="69">
        <v>2</v>
      </c>
      <c r="C32" s="5" t="s">
        <v>1762</v>
      </c>
      <c r="D32" s="5" t="s">
        <v>1763</v>
      </c>
      <c r="E32" s="5" t="s">
        <v>638</v>
      </c>
      <c r="F32" s="5"/>
      <c r="G32" s="5" t="s">
        <v>9</v>
      </c>
      <c r="H32" s="55">
        <v>3612.06</v>
      </c>
      <c r="I32" s="7"/>
      <c r="J32" s="16"/>
    </row>
    <row r="33" spans="1:10" x14ac:dyDescent="0.25">
      <c r="A33" s="69" t="s">
        <v>1764</v>
      </c>
      <c r="B33" s="69">
        <v>5</v>
      </c>
      <c r="C33" s="5" t="s">
        <v>1765</v>
      </c>
      <c r="D33" s="5" t="s">
        <v>1766</v>
      </c>
      <c r="E33" s="5" t="s">
        <v>638</v>
      </c>
      <c r="F33" s="5"/>
      <c r="G33" s="5" t="s">
        <v>1767</v>
      </c>
      <c r="H33" s="55">
        <v>1580</v>
      </c>
      <c r="I33" s="7"/>
      <c r="J33" s="16"/>
    </row>
    <row r="34" spans="1:10" x14ac:dyDescent="0.25">
      <c r="A34" s="128">
        <v>4585</v>
      </c>
      <c r="B34" s="128">
        <v>1</v>
      </c>
      <c r="C34" s="130" t="s">
        <v>1805</v>
      </c>
      <c r="D34" s="130" t="s">
        <v>1802</v>
      </c>
      <c r="E34" s="130"/>
      <c r="F34" s="130">
        <v>2018</v>
      </c>
      <c r="G34" s="130"/>
      <c r="H34" s="131">
        <v>825</v>
      </c>
      <c r="I34" s="7"/>
      <c r="J34" s="16"/>
    </row>
    <row r="35" spans="1:10" x14ac:dyDescent="0.25">
      <c r="A35" s="125" t="s">
        <v>1819</v>
      </c>
      <c r="B35" s="125">
        <v>4</v>
      </c>
      <c r="C35" s="121" t="s">
        <v>1818</v>
      </c>
      <c r="D35" s="121"/>
      <c r="E35" s="5"/>
      <c r="F35" s="5"/>
      <c r="G35" s="5"/>
      <c r="H35" s="55">
        <v>18720</v>
      </c>
      <c r="I35" s="7"/>
      <c r="J35" s="16"/>
    </row>
    <row r="36" spans="1:10" x14ac:dyDescent="0.25">
      <c r="A36" s="139"/>
      <c r="B36" s="139"/>
      <c r="C36" s="31"/>
      <c r="D36" s="31"/>
      <c r="E36" s="78"/>
      <c r="F36" s="78"/>
      <c r="G36" s="140" t="s">
        <v>1835</v>
      </c>
      <c r="H36" s="123">
        <v>10543.45</v>
      </c>
      <c r="I36" s="7"/>
      <c r="J36" s="16"/>
    </row>
    <row r="37" spans="1:10" x14ac:dyDescent="0.25">
      <c r="A37" s="10">
        <v>8</v>
      </c>
      <c r="B37" s="10">
        <f>SUM(B28:B35)</f>
        <v>25</v>
      </c>
      <c r="G37" s="25" t="s">
        <v>1829</v>
      </c>
      <c r="H37" s="11">
        <f>+H29+H30+H31+H32+H33+H35+H36</f>
        <v>96739.99</v>
      </c>
      <c r="I37" s="7"/>
      <c r="J37" s="16"/>
    </row>
    <row r="38" spans="1:10" x14ac:dyDescent="0.25">
      <c r="G38" s="25" t="s">
        <v>1830</v>
      </c>
      <c r="H38" s="11">
        <f>+H28+H29+H30+H31+H32+H33+H34+H35+H36</f>
        <v>105514.99</v>
      </c>
      <c r="I38" s="7"/>
      <c r="J38" s="16"/>
    </row>
    <row r="39" spans="1:10" x14ac:dyDescent="0.25">
      <c r="A39" s="12" t="s">
        <v>1280</v>
      </c>
      <c r="B39" s="12" t="s">
        <v>12</v>
      </c>
      <c r="I39" s="7"/>
      <c r="J39" s="16"/>
    </row>
    <row r="40" spans="1:10" ht="26.25" x14ac:dyDescent="0.4">
      <c r="A40" s="13">
        <f>+A37</f>
        <v>8</v>
      </c>
      <c r="B40" s="13">
        <f>+B37</f>
        <v>25</v>
      </c>
      <c r="C40" s="19" t="s">
        <v>1695</v>
      </c>
      <c r="D40" s="15"/>
      <c r="E40" s="15"/>
      <c r="F40" s="15"/>
      <c r="G40" s="15"/>
      <c r="H40" s="15"/>
      <c r="I40" s="16"/>
      <c r="J40" s="16"/>
    </row>
    <row r="41" spans="1:10" ht="14.25" customHeight="1" x14ac:dyDescent="0.4">
      <c r="A41" s="119"/>
      <c r="B41" s="119"/>
      <c r="C41" s="119"/>
      <c r="D41" s="119"/>
      <c r="E41" s="119"/>
      <c r="F41" s="119"/>
      <c r="G41" s="119"/>
      <c r="H41" s="119"/>
      <c r="I41" s="119"/>
      <c r="J41" s="119"/>
    </row>
    <row r="42" spans="1:10" ht="19.5" customHeight="1" x14ac:dyDescent="0.4">
      <c r="A42" s="119"/>
      <c r="B42" s="119"/>
      <c r="C42" s="119"/>
      <c r="D42" s="119"/>
      <c r="E42" s="12" t="s">
        <v>1280</v>
      </c>
      <c r="F42" s="12" t="s">
        <v>12</v>
      </c>
      <c r="G42" s="119"/>
      <c r="H42" s="119"/>
      <c r="I42" s="119"/>
      <c r="J42" s="119"/>
    </row>
    <row r="43" spans="1:10" ht="26.25" x14ac:dyDescent="0.4">
      <c r="A43" s="119"/>
      <c r="B43" s="119"/>
      <c r="C43" s="119"/>
      <c r="D43" s="119"/>
      <c r="E43" s="13">
        <f>+A24+A40</f>
        <v>26</v>
      </c>
      <c r="F43" s="13">
        <f>+B24+B40</f>
        <v>111</v>
      </c>
      <c r="G43" s="17" t="s">
        <v>7</v>
      </c>
      <c r="H43" s="18">
        <f>+H21+H37</f>
        <v>122195.99</v>
      </c>
      <c r="I43" s="119"/>
      <c r="J43" s="119"/>
    </row>
    <row r="46" spans="1:10" ht="27.75" x14ac:dyDescent="0.4">
      <c r="A46" s="209" t="s">
        <v>16</v>
      </c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0" ht="27.75" x14ac:dyDescent="0.4">
      <c r="A47" s="212" t="s">
        <v>1426</v>
      </c>
      <c r="B47" s="212"/>
      <c r="C47" s="212"/>
      <c r="D47" s="212"/>
      <c r="E47" s="212"/>
      <c r="F47" s="212"/>
      <c r="G47" s="212"/>
      <c r="H47" s="212"/>
      <c r="I47" s="84"/>
      <c r="J47" s="84"/>
    </row>
    <row r="48" spans="1:10" x14ac:dyDescent="0.25">
      <c r="A48" s="52" t="s">
        <v>1846</v>
      </c>
      <c r="B48" s="52" t="s">
        <v>1</v>
      </c>
      <c r="C48" s="29" t="s">
        <v>1250</v>
      </c>
      <c r="D48" s="52" t="s">
        <v>3</v>
      </c>
      <c r="E48" s="52" t="s">
        <v>4</v>
      </c>
      <c r="F48" s="52" t="s">
        <v>5</v>
      </c>
      <c r="G48" s="52" t="s">
        <v>6</v>
      </c>
      <c r="H48" s="52" t="s">
        <v>7</v>
      </c>
      <c r="I48" s="20"/>
      <c r="J48" s="20"/>
    </row>
    <row r="49" spans="1:10" x14ac:dyDescent="0.25">
      <c r="A49" s="47" t="s">
        <v>1847</v>
      </c>
      <c r="B49" s="48">
        <v>6</v>
      </c>
      <c r="C49" s="49" t="s">
        <v>1848</v>
      </c>
      <c r="D49" s="48" t="s">
        <v>1849</v>
      </c>
      <c r="E49" s="48"/>
      <c r="F49" s="48"/>
      <c r="G49" s="47"/>
      <c r="H49" s="50">
        <v>1896</v>
      </c>
      <c r="J49" s="20"/>
    </row>
    <row r="50" spans="1:10" x14ac:dyDescent="0.25">
      <c r="A50" s="24" t="s">
        <v>1847</v>
      </c>
      <c r="B50" s="22">
        <v>4</v>
      </c>
      <c r="C50" s="23" t="s">
        <v>1850</v>
      </c>
      <c r="D50" s="22" t="s">
        <v>1851</v>
      </c>
      <c r="E50" s="22"/>
      <c r="F50" s="22"/>
      <c r="G50" s="24"/>
      <c r="H50" s="21">
        <v>944</v>
      </c>
      <c r="J50" s="20"/>
    </row>
    <row r="51" spans="1:10" x14ac:dyDescent="0.25">
      <c r="A51" s="24" t="s">
        <v>1847</v>
      </c>
      <c r="B51" s="22">
        <v>5</v>
      </c>
      <c r="C51" s="23" t="s">
        <v>1852</v>
      </c>
      <c r="D51" s="22" t="s">
        <v>1853</v>
      </c>
      <c r="E51" s="22"/>
      <c r="F51" s="22"/>
      <c r="G51" s="24"/>
      <c r="H51" s="21">
        <v>760</v>
      </c>
      <c r="J51" s="20"/>
    </row>
    <row r="52" spans="1:10" x14ac:dyDescent="0.25">
      <c r="A52" s="24" t="s">
        <v>1847</v>
      </c>
      <c r="B52" s="22">
        <v>5</v>
      </c>
      <c r="C52" s="23" t="s">
        <v>1854</v>
      </c>
      <c r="D52" s="22" t="s">
        <v>1855</v>
      </c>
      <c r="E52" s="22"/>
      <c r="F52" s="22"/>
      <c r="G52" s="24"/>
      <c r="H52" s="21">
        <v>780</v>
      </c>
      <c r="J52" s="20"/>
    </row>
    <row r="53" spans="1:10" x14ac:dyDescent="0.25">
      <c r="A53" s="24" t="s">
        <v>1847</v>
      </c>
      <c r="B53" s="22">
        <v>5</v>
      </c>
      <c r="C53" s="23" t="s">
        <v>1856</v>
      </c>
      <c r="D53" s="22" t="s">
        <v>1857</v>
      </c>
      <c r="E53" s="22"/>
      <c r="F53" s="22"/>
      <c r="G53" s="24"/>
      <c r="H53" s="21">
        <v>780</v>
      </c>
      <c r="J53" s="20"/>
    </row>
    <row r="54" spans="1:10" x14ac:dyDescent="0.25">
      <c r="A54" s="24" t="s">
        <v>1847</v>
      </c>
      <c r="B54" s="22">
        <v>4</v>
      </c>
      <c r="C54" s="23" t="s">
        <v>1858</v>
      </c>
      <c r="D54" s="22" t="s">
        <v>1859</v>
      </c>
      <c r="E54" s="22"/>
      <c r="F54" s="22"/>
      <c r="G54" s="24"/>
      <c r="H54" s="21">
        <v>800</v>
      </c>
      <c r="J54" s="20"/>
    </row>
    <row r="55" spans="1:10" x14ac:dyDescent="0.25">
      <c r="A55" s="24" t="s">
        <v>1860</v>
      </c>
      <c r="B55" s="22">
        <v>5</v>
      </c>
      <c r="C55" s="23" t="s">
        <v>2731</v>
      </c>
      <c r="D55" s="22" t="s">
        <v>2732</v>
      </c>
      <c r="E55" s="22" t="s">
        <v>2217</v>
      </c>
      <c r="F55" s="22">
        <v>2015</v>
      </c>
      <c r="G55" s="24" t="s">
        <v>1767</v>
      </c>
      <c r="H55" s="21">
        <v>3082.5</v>
      </c>
      <c r="J55" s="20"/>
    </row>
    <row r="56" spans="1:10" x14ac:dyDescent="0.25">
      <c r="A56" s="24" t="s">
        <v>1860</v>
      </c>
      <c r="B56" s="22">
        <v>3</v>
      </c>
      <c r="C56" s="23" t="s">
        <v>2733</v>
      </c>
      <c r="D56" s="22" t="s">
        <v>2734</v>
      </c>
      <c r="E56" s="22" t="s">
        <v>2217</v>
      </c>
      <c r="F56" s="22">
        <v>2015</v>
      </c>
      <c r="G56" s="24" t="s">
        <v>1767</v>
      </c>
      <c r="H56" s="21">
        <v>1728</v>
      </c>
      <c r="J56" s="20"/>
    </row>
    <row r="57" spans="1:10" x14ac:dyDescent="0.25">
      <c r="A57" s="24" t="s">
        <v>1860</v>
      </c>
      <c r="B57" s="22">
        <v>3</v>
      </c>
      <c r="C57" s="23" t="s">
        <v>2735</v>
      </c>
      <c r="D57" s="22" t="s">
        <v>2736</v>
      </c>
      <c r="E57" s="22" t="s">
        <v>2217</v>
      </c>
      <c r="F57" s="22">
        <v>2016</v>
      </c>
      <c r="G57" s="24" t="s">
        <v>1767</v>
      </c>
      <c r="H57" s="21">
        <v>1498.5</v>
      </c>
      <c r="J57" s="20"/>
    </row>
    <row r="58" spans="1:10" x14ac:dyDescent="0.25">
      <c r="A58" s="24" t="s">
        <v>1984</v>
      </c>
      <c r="B58" s="22">
        <v>3</v>
      </c>
      <c r="C58" s="23" t="s">
        <v>2737</v>
      </c>
      <c r="D58" s="22" t="s">
        <v>2738</v>
      </c>
      <c r="E58" s="22" t="s">
        <v>2739</v>
      </c>
      <c r="F58" s="22">
        <v>2015</v>
      </c>
      <c r="G58" s="24" t="s">
        <v>1767</v>
      </c>
      <c r="H58" s="21">
        <v>1290</v>
      </c>
      <c r="J58" s="20"/>
    </row>
    <row r="59" spans="1:10" x14ac:dyDescent="0.25">
      <c r="A59" s="24" t="s">
        <v>1984</v>
      </c>
      <c r="B59" s="22">
        <v>3</v>
      </c>
      <c r="C59" s="23" t="s">
        <v>2740</v>
      </c>
      <c r="D59" s="22" t="s">
        <v>2741</v>
      </c>
      <c r="E59" s="22" t="s">
        <v>2742</v>
      </c>
      <c r="F59" s="22">
        <v>2017</v>
      </c>
      <c r="G59" s="24" t="s">
        <v>1767</v>
      </c>
      <c r="H59" s="21">
        <v>628</v>
      </c>
      <c r="J59" s="20"/>
    </row>
    <row r="60" spans="1:10" x14ac:dyDescent="0.25">
      <c r="A60" s="24" t="s">
        <v>1984</v>
      </c>
      <c r="B60" s="22">
        <v>3</v>
      </c>
      <c r="C60" s="23" t="s">
        <v>2743</v>
      </c>
      <c r="D60" s="22" t="s">
        <v>2744</v>
      </c>
      <c r="E60" s="22" t="s">
        <v>2742</v>
      </c>
      <c r="F60" s="22">
        <v>2017</v>
      </c>
      <c r="G60" s="24" t="s">
        <v>1767</v>
      </c>
      <c r="H60" s="21">
        <v>957.6</v>
      </c>
      <c r="J60" s="20"/>
    </row>
    <row r="61" spans="1:10" x14ac:dyDescent="0.25">
      <c r="A61" s="24" t="s">
        <v>1984</v>
      </c>
      <c r="B61" s="22">
        <v>3</v>
      </c>
      <c r="C61" s="23" t="s">
        <v>2745</v>
      </c>
      <c r="D61" s="22" t="s">
        <v>2746</v>
      </c>
      <c r="E61" s="22" t="s">
        <v>2217</v>
      </c>
      <c r="F61" s="22">
        <v>2016</v>
      </c>
      <c r="G61" s="24" t="s">
        <v>1767</v>
      </c>
      <c r="H61" s="21">
        <v>1356</v>
      </c>
      <c r="J61" s="20"/>
    </row>
    <row r="62" spans="1:10" x14ac:dyDescent="0.25">
      <c r="A62" s="24" t="s">
        <v>1984</v>
      </c>
      <c r="B62" s="22">
        <v>3</v>
      </c>
      <c r="C62" s="23" t="s">
        <v>2747</v>
      </c>
      <c r="D62" s="22" t="s">
        <v>2748</v>
      </c>
      <c r="E62" s="22" t="s">
        <v>2749</v>
      </c>
      <c r="F62" s="22">
        <v>2015</v>
      </c>
      <c r="G62" s="24" t="s">
        <v>1767</v>
      </c>
      <c r="H62" s="21">
        <v>1008</v>
      </c>
      <c r="J62" s="20"/>
    </row>
    <row r="63" spans="1:10" x14ac:dyDescent="0.25">
      <c r="A63" s="24" t="s">
        <v>1984</v>
      </c>
      <c r="B63" s="22">
        <v>3</v>
      </c>
      <c r="C63" s="23" t="s">
        <v>2750</v>
      </c>
      <c r="D63" s="22" t="s">
        <v>2751</v>
      </c>
      <c r="E63" s="22" t="s">
        <v>2752</v>
      </c>
      <c r="F63" s="22">
        <v>2016</v>
      </c>
      <c r="G63" s="24" t="s">
        <v>1767</v>
      </c>
      <c r="H63" s="21">
        <v>1464</v>
      </c>
      <c r="J63" s="20"/>
    </row>
    <row r="64" spans="1:10" x14ac:dyDescent="0.25">
      <c r="A64" s="24" t="s">
        <v>1984</v>
      </c>
      <c r="B64" s="22">
        <v>3</v>
      </c>
      <c r="C64" s="23" t="s">
        <v>2753</v>
      </c>
      <c r="D64" s="22" t="s">
        <v>2754</v>
      </c>
      <c r="E64" s="22" t="s">
        <v>2558</v>
      </c>
      <c r="F64" s="22">
        <v>2017</v>
      </c>
      <c r="G64" s="24" t="s">
        <v>1767</v>
      </c>
      <c r="H64" s="21">
        <v>1644</v>
      </c>
      <c r="J64" s="20"/>
    </row>
    <row r="65" spans="1:10" x14ac:dyDescent="0.25">
      <c r="A65" s="24" t="s">
        <v>1984</v>
      </c>
      <c r="B65" s="22">
        <v>3</v>
      </c>
      <c r="C65" s="23" t="s">
        <v>2755</v>
      </c>
      <c r="D65" s="22" t="s">
        <v>2756</v>
      </c>
      <c r="E65" s="22" t="s">
        <v>2749</v>
      </c>
      <c r="F65" s="22">
        <v>2017</v>
      </c>
      <c r="G65" s="24" t="s">
        <v>1767</v>
      </c>
      <c r="H65" s="21">
        <v>1284</v>
      </c>
      <c r="J65" s="20"/>
    </row>
    <row r="66" spans="1:10" x14ac:dyDescent="0.25">
      <c r="A66" s="24" t="s">
        <v>1984</v>
      </c>
      <c r="B66" s="22">
        <v>3</v>
      </c>
      <c r="C66" s="23" t="s">
        <v>2757</v>
      </c>
      <c r="D66" s="22" t="s">
        <v>2746</v>
      </c>
      <c r="E66" s="22" t="s">
        <v>2749</v>
      </c>
      <c r="F66" s="22">
        <v>2016</v>
      </c>
      <c r="G66" s="24" t="s">
        <v>1767</v>
      </c>
      <c r="H66" s="21">
        <v>1188</v>
      </c>
      <c r="J66" s="20"/>
    </row>
    <row r="67" spans="1:10" x14ac:dyDescent="0.25">
      <c r="A67" s="24" t="s">
        <v>1984</v>
      </c>
      <c r="B67" s="22">
        <v>5</v>
      </c>
      <c r="C67" s="23" t="s">
        <v>2758</v>
      </c>
      <c r="D67" s="22" t="s">
        <v>2759</v>
      </c>
      <c r="E67" s="22" t="s">
        <v>2558</v>
      </c>
      <c r="F67" s="22">
        <v>2016</v>
      </c>
      <c r="G67" s="24" t="s">
        <v>10</v>
      </c>
      <c r="H67" s="21">
        <v>2340</v>
      </c>
      <c r="J67" s="20"/>
    </row>
    <row r="68" spans="1:10" x14ac:dyDescent="0.25">
      <c r="A68" s="24" t="s">
        <v>1984</v>
      </c>
      <c r="B68" s="22">
        <v>5</v>
      </c>
      <c r="C68" s="23" t="s">
        <v>2760</v>
      </c>
      <c r="D68" s="22" t="s">
        <v>2761</v>
      </c>
      <c r="E68" s="22" t="s">
        <v>2762</v>
      </c>
      <c r="F68" s="22">
        <v>2014</v>
      </c>
      <c r="G68" s="24" t="s">
        <v>10</v>
      </c>
      <c r="H68" s="21">
        <v>4550</v>
      </c>
      <c r="J68" s="20"/>
    </row>
    <row r="69" spans="1:10" x14ac:dyDescent="0.25">
      <c r="A69" s="24" t="s">
        <v>1984</v>
      </c>
      <c r="B69" s="22">
        <v>5</v>
      </c>
      <c r="C69" s="23" t="s">
        <v>2763</v>
      </c>
      <c r="D69" s="22" t="s">
        <v>2764</v>
      </c>
      <c r="E69" s="22" t="s">
        <v>2765</v>
      </c>
      <c r="F69" s="22">
        <v>2017</v>
      </c>
      <c r="G69" s="24" t="s">
        <v>10</v>
      </c>
      <c r="H69" s="21">
        <v>2080</v>
      </c>
      <c r="J69" s="20"/>
    </row>
    <row r="70" spans="1:10" x14ac:dyDescent="0.25">
      <c r="A70" s="24" t="s">
        <v>1984</v>
      </c>
      <c r="B70" s="22">
        <v>1</v>
      </c>
      <c r="C70" s="23" t="s">
        <v>2766</v>
      </c>
      <c r="D70" s="22" t="s">
        <v>2767</v>
      </c>
      <c r="E70" s="22" t="s">
        <v>2739</v>
      </c>
      <c r="F70" s="22">
        <v>2016</v>
      </c>
      <c r="G70" s="24" t="s">
        <v>10</v>
      </c>
      <c r="H70" s="21">
        <v>526</v>
      </c>
      <c r="J70" s="20"/>
    </row>
    <row r="71" spans="1:10" x14ac:dyDescent="0.25">
      <c r="A71" s="24" t="s">
        <v>2293</v>
      </c>
      <c r="B71" s="22">
        <v>3</v>
      </c>
      <c r="C71" s="23" t="s">
        <v>2768</v>
      </c>
      <c r="D71" s="22" t="s">
        <v>2769</v>
      </c>
      <c r="E71" s="22" t="s">
        <v>2299</v>
      </c>
      <c r="F71" s="22"/>
      <c r="G71" s="24"/>
      <c r="H71" s="21">
        <v>1503</v>
      </c>
      <c r="J71" s="20"/>
    </row>
    <row r="72" spans="1:10" x14ac:dyDescent="0.25">
      <c r="A72" s="24" t="s">
        <v>2293</v>
      </c>
      <c r="B72" s="22">
        <v>3</v>
      </c>
      <c r="C72" s="23" t="s">
        <v>2770</v>
      </c>
      <c r="D72" s="22" t="s">
        <v>2771</v>
      </c>
      <c r="E72" s="22" t="s">
        <v>2299</v>
      </c>
      <c r="F72" s="22"/>
      <c r="G72" s="24"/>
      <c r="H72" s="21">
        <v>1632</v>
      </c>
      <c r="J72" s="20"/>
    </row>
    <row r="73" spans="1:10" x14ac:dyDescent="0.25">
      <c r="A73" s="24" t="s">
        <v>2293</v>
      </c>
      <c r="B73" s="22">
        <v>3</v>
      </c>
      <c r="C73" s="23" t="s">
        <v>2772</v>
      </c>
      <c r="D73" s="22" t="s">
        <v>2773</v>
      </c>
      <c r="E73" s="22" t="s">
        <v>2299</v>
      </c>
      <c r="F73" s="22"/>
      <c r="G73" s="24"/>
      <c r="H73" s="21">
        <v>1371</v>
      </c>
      <c r="J73" s="20"/>
    </row>
    <row r="74" spans="1:10" x14ac:dyDescent="0.25">
      <c r="A74" s="24" t="s">
        <v>2293</v>
      </c>
      <c r="B74" s="22">
        <v>3</v>
      </c>
      <c r="C74" s="23" t="s">
        <v>2774</v>
      </c>
      <c r="D74" s="22" t="s">
        <v>2775</v>
      </c>
      <c r="E74" s="22" t="s">
        <v>2299</v>
      </c>
      <c r="F74" s="22"/>
      <c r="G74" s="24"/>
      <c r="H74" s="21">
        <v>1698</v>
      </c>
      <c r="J74" s="20"/>
    </row>
    <row r="75" spans="1:10" x14ac:dyDescent="0.25">
      <c r="A75" s="25">
        <v>26</v>
      </c>
      <c r="B75" s="26">
        <f>SUM(B49:B74)</f>
        <v>95</v>
      </c>
      <c r="H75" s="27">
        <f>SUM(H49:H74)</f>
        <v>38788.6</v>
      </c>
      <c r="J75" s="20"/>
    </row>
    <row r="76" spans="1:10" x14ac:dyDescent="0.25">
      <c r="A76" s="28"/>
      <c r="B76" s="29"/>
      <c r="C76" s="20"/>
      <c r="D76" s="20"/>
      <c r="E76" s="20"/>
      <c r="F76" s="20"/>
      <c r="G76" s="20"/>
      <c r="H76" s="30"/>
      <c r="I76" s="20"/>
      <c r="J76" s="20"/>
    </row>
    <row r="77" spans="1:10" x14ac:dyDescent="0.25">
      <c r="A77" s="31"/>
      <c r="B77" s="26"/>
      <c r="H77" s="27"/>
    </row>
    <row r="79" spans="1:10" x14ac:dyDescent="0.25">
      <c r="A79" s="32"/>
      <c r="B79" s="32"/>
      <c r="C79" s="32"/>
      <c r="D79" s="32"/>
      <c r="E79" s="32"/>
      <c r="F79" s="32"/>
      <c r="G79" s="32"/>
      <c r="H79" s="32"/>
      <c r="I79" s="33"/>
      <c r="J79" s="33"/>
    </row>
    <row r="80" spans="1:10" x14ac:dyDescent="0.25">
      <c r="I80" s="7"/>
      <c r="J80" s="33"/>
    </row>
    <row r="81" spans="1:10" ht="21" x14ac:dyDescent="0.35">
      <c r="A81" s="12" t="s">
        <v>1280</v>
      </c>
      <c r="B81" s="12" t="s">
        <v>12</v>
      </c>
      <c r="G81" s="17" t="s">
        <v>7</v>
      </c>
      <c r="H81" s="34">
        <f>+H75</f>
        <v>38788.6</v>
      </c>
      <c r="I81" s="7"/>
      <c r="J81" s="33"/>
    </row>
    <row r="82" spans="1:10" ht="26.25" x14ac:dyDescent="0.4">
      <c r="A82" s="35">
        <f>+A75</f>
        <v>26</v>
      </c>
      <c r="B82" s="35">
        <f>+B75</f>
        <v>95</v>
      </c>
      <c r="C82" s="36" t="s">
        <v>14</v>
      </c>
      <c r="D82" s="32"/>
      <c r="E82" s="32"/>
      <c r="F82" s="32"/>
      <c r="G82" s="32"/>
      <c r="H82" s="32"/>
      <c r="I82" s="33"/>
      <c r="J82" s="33"/>
    </row>
    <row r="84" spans="1:10" x14ac:dyDescent="0.25">
      <c r="E84" s="12" t="s">
        <v>1280</v>
      </c>
      <c r="F84" s="12" t="s">
        <v>12</v>
      </c>
    </row>
    <row r="85" spans="1:10" ht="26.25" x14ac:dyDescent="0.4">
      <c r="E85" s="35">
        <f>+A24+A40+A82</f>
        <v>52</v>
      </c>
      <c r="F85" s="35">
        <f>+B24+B40+B82</f>
        <v>206</v>
      </c>
      <c r="G85" s="17" t="s">
        <v>41</v>
      </c>
      <c r="H85" s="34">
        <f>+H43+H81</f>
        <v>160984.59</v>
      </c>
    </row>
  </sheetData>
  <mergeCells count="4">
    <mergeCell ref="A1:J1"/>
    <mergeCell ref="A46:J46"/>
    <mergeCell ref="A2:H2"/>
    <mergeCell ref="A47:H4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8"/>
  <sheetViews>
    <sheetView topLeftCell="A52" workbookViewId="0">
      <pane xSplit="1" topLeftCell="E1" activePane="topRight" state="frozen"/>
      <selection pane="topRight" activeCell="E69" sqref="E69"/>
    </sheetView>
  </sheetViews>
  <sheetFormatPr baseColWidth="10" defaultRowHeight="15" x14ac:dyDescent="0.25"/>
  <cols>
    <col min="1" max="1" width="16.140625" customWidth="1"/>
    <col min="3" max="3" width="71.140625" customWidth="1"/>
    <col min="4" max="4" width="51.7109375" customWidth="1"/>
    <col min="5" max="5" width="18.85546875" customWidth="1"/>
    <col min="6" max="6" width="16.85546875" customWidth="1"/>
    <col min="7" max="7" width="18.5703125" customWidth="1"/>
    <col min="8" max="8" width="21.1406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33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85">
        <v>1019</v>
      </c>
      <c r="B4" s="85">
        <v>2</v>
      </c>
      <c r="C4" s="75" t="s">
        <v>793</v>
      </c>
      <c r="D4" s="75" t="s">
        <v>799</v>
      </c>
      <c r="E4" s="61" t="s">
        <v>672</v>
      </c>
      <c r="F4" s="6"/>
      <c r="G4" s="60" t="s">
        <v>9</v>
      </c>
      <c r="H4" s="55">
        <v>278</v>
      </c>
      <c r="I4" s="7"/>
      <c r="J4" s="8"/>
    </row>
    <row r="5" spans="1:10" x14ac:dyDescent="0.25">
      <c r="A5" s="85">
        <v>1020</v>
      </c>
      <c r="B5" s="85">
        <v>2</v>
      </c>
      <c r="C5" s="75" t="s">
        <v>794</v>
      </c>
      <c r="D5" s="75" t="s">
        <v>800</v>
      </c>
      <c r="E5" s="61" t="s">
        <v>814</v>
      </c>
      <c r="F5" s="6"/>
      <c r="G5" s="60" t="s">
        <v>9</v>
      </c>
      <c r="H5" s="55">
        <v>660</v>
      </c>
      <c r="I5" s="7"/>
      <c r="J5" s="8"/>
    </row>
    <row r="6" spans="1:10" x14ac:dyDescent="0.25">
      <c r="A6" s="85">
        <v>1021</v>
      </c>
      <c r="B6" s="85">
        <v>2</v>
      </c>
      <c r="C6" s="75" t="s">
        <v>795</v>
      </c>
      <c r="D6" s="75" t="s">
        <v>801</v>
      </c>
      <c r="E6" s="61" t="s">
        <v>815</v>
      </c>
      <c r="F6" s="6"/>
      <c r="G6" s="60" t="s">
        <v>9</v>
      </c>
      <c r="H6" s="55">
        <v>734</v>
      </c>
      <c r="I6" s="7"/>
      <c r="J6" s="8"/>
    </row>
    <row r="7" spans="1:10" ht="30" x14ac:dyDescent="0.25">
      <c r="A7" s="85">
        <v>1025</v>
      </c>
      <c r="B7" s="85">
        <v>2</v>
      </c>
      <c r="C7" s="75" t="s">
        <v>796</v>
      </c>
      <c r="D7" s="75" t="s">
        <v>1385</v>
      </c>
      <c r="E7" s="61" t="s">
        <v>816</v>
      </c>
      <c r="F7" s="6"/>
      <c r="G7" s="60" t="s">
        <v>9</v>
      </c>
      <c r="H7" s="55">
        <v>790</v>
      </c>
      <c r="I7" s="7"/>
      <c r="J7" s="8"/>
    </row>
    <row r="8" spans="1:10" x14ac:dyDescent="0.25">
      <c r="A8" s="85">
        <v>1027</v>
      </c>
      <c r="B8" s="85">
        <v>2</v>
      </c>
      <c r="C8" s="75" t="s">
        <v>1343</v>
      </c>
      <c r="D8" s="75" t="s">
        <v>802</v>
      </c>
      <c r="E8" s="61" t="s">
        <v>404</v>
      </c>
      <c r="F8" s="6"/>
      <c r="G8" s="60" t="s">
        <v>9</v>
      </c>
      <c r="H8" s="55">
        <v>694</v>
      </c>
      <c r="I8" s="7"/>
      <c r="J8" s="8"/>
    </row>
    <row r="9" spans="1:10" ht="30" x14ac:dyDescent="0.25">
      <c r="A9" s="85">
        <v>1029</v>
      </c>
      <c r="B9" s="85">
        <v>2</v>
      </c>
      <c r="C9" s="75" t="s">
        <v>797</v>
      </c>
      <c r="D9" s="75" t="s">
        <v>803</v>
      </c>
      <c r="E9" s="61" t="s">
        <v>817</v>
      </c>
      <c r="F9" s="6"/>
      <c r="G9" s="60" t="s">
        <v>9</v>
      </c>
      <c r="H9" s="55">
        <v>618</v>
      </c>
      <c r="I9" s="7"/>
      <c r="J9" s="8"/>
    </row>
    <row r="10" spans="1:10" x14ac:dyDescent="0.25">
      <c r="A10" s="85">
        <v>1030</v>
      </c>
      <c r="B10" s="85">
        <v>2</v>
      </c>
      <c r="C10" s="75" t="s">
        <v>1386</v>
      </c>
      <c r="D10" s="75" t="s">
        <v>803</v>
      </c>
      <c r="E10" s="61" t="s">
        <v>818</v>
      </c>
      <c r="F10" s="6"/>
      <c r="G10" s="60" t="s">
        <v>9</v>
      </c>
      <c r="H10" s="55">
        <v>1190</v>
      </c>
      <c r="I10" s="7"/>
      <c r="J10" s="8"/>
    </row>
    <row r="11" spans="1:10" x14ac:dyDescent="0.25">
      <c r="A11" s="85">
        <v>1047</v>
      </c>
      <c r="B11" s="85">
        <v>2</v>
      </c>
      <c r="C11" s="75" t="s">
        <v>1387</v>
      </c>
      <c r="D11" s="75" t="s">
        <v>804</v>
      </c>
      <c r="E11" s="61" t="s">
        <v>819</v>
      </c>
      <c r="F11" s="6"/>
      <c r="G11" s="60" t="s">
        <v>10</v>
      </c>
      <c r="H11" s="55">
        <v>684</v>
      </c>
      <c r="I11" s="7"/>
      <c r="J11" s="8"/>
    </row>
    <row r="12" spans="1:10" ht="60" x14ac:dyDescent="0.25">
      <c r="A12" s="85">
        <v>1057</v>
      </c>
      <c r="B12" s="85">
        <v>2</v>
      </c>
      <c r="C12" s="75" t="s">
        <v>1388</v>
      </c>
      <c r="D12" s="75" t="s">
        <v>805</v>
      </c>
      <c r="E12" s="61" t="s">
        <v>820</v>
      </c>
      <c r="F12" s="6"/>
      <c r="G12" s="60" t="s">
        <v>10</v>
      </c>
      <c r="H12" s="55">
        <v>504</v>
      </c>
      <c r="I12" s="7"/>
      <c r="J12" s="8"/>
    </row>
    <row r="13" spans="1:10" x14ac:dyDescent="0.25">
      <c r="A13" s="85">
        <v>1059</v>
      </c>
      <c r="B13" s="85">
        <v>2</v>
      </c>
      <c r="C13" s="75" t="s">
        <v>1389</v>
      </c>
      <c r="D13" s="75" t="s">
        <v>806</v>
      </c>
      <c r="E13" s="61" t="s">
        <v>821</v>
      </c>
      <c r="F13" s="6"/>
      <c r="G13" s="60" t="s">
        <v>10</v>
      </c>
      <c r="H13" s="55">
        <v>590</v>
      </c>
      <c r="I13" s="7"/>
      <c r="J13" s="8"/>
    </row>
    <row r="14" spans="1:10" x14ac:dyDescent="0.25">
      <c r="A14" s="85">
        <v>1067</v>
      </c>
      <c r="B14" s="85">
        <v>2</v>
      </c>
      <c r="C14" s="75" t="s">
        <v>1390</v>
      </c>
      <c r="D14" s="75" t="s">
        <v>807</v>
      </c>
      <c r="E14" s="61" t="s">
        <v>821</v>
      </c>
      <c r="F14" s="62">
        <v>2009</v>
      </c>
      <c r="G14" s="60" t="s">
        <v>9</v>
      </c>
      <c r="H14" s="55">
        <v>1980</v>
      </c>
      <c r="I14" s="7"/>
      <c r="J14" s="8"/>
    </row>
    <row r="15" spans="1:10" x14ac:dyDescent="0.25">
      <c r="A15" s="85">
        <v>1068</v>
      </c>
      <c r="B15" s="85">
        <v>2</v>
      </c>
      <c r="C15" s="75" t="s">
        <v>1391</v>
      </c>
      <c r="D15" s="75" t="s">
        <v>808</v>
      </c>
      <c r="E15" s="61" t="s">
        <v>821</v>
      </c>
      <c r="F15" s="62">
        <v>2010</v>
      </c>
      <c r="G15" s="60" t="s">
        <v>9</v>
      </c>
      <c r="H15" s="55">
        <v>2606</v>
      </c>
      <c r="I15" s="7"/>
      <c r="J15" s="8"/>
    </row>
    <row r="16" spans="1:10" ht="60" x14ac:dyDescent="0.25">
      <c r="A16" s="85">
        <v>1071</v>
      </c>
      <c r="B16" s="85">
        <v>2</v>
      </c>
      <c r="C16" s="75" t="s">
        <v>1392</v>
      </c>
      <c r="D16" s="75" t="s">
        <v>809</v>
      </c>
      <c r="E16" s="61" t="s">
        <v>822</v>
      </c>
      <c r="F16" s="62">
        <v>2013</v>
      </c>
      <c r="G16" s="60" t="s">
        <v>9</v>
      </c>
      <c r="H16" s="55">
        <v>2110</v>
      </c>
      <c r="I16" s="7"/>
      <c r="J16" s="8"/>
    </row>
    <row r="17" spans="1:10" x14ac:dyDescent="0.25">
      <c r="A17" s="85">
        <v>1072</v>
      </c>
      <c r="B17" s="85">
        <v>2</v>
      </c>
      <c r="C17" s="59" t="s">
        <v>1393</v>
      </c>
      <c r="D17" s="75" t="s">
        <v>290</v>
      </c>
      <c r="E17" s="5"/>
      <c r="F17" s="62">
        <v>2014</v>
      </c>
      <c r="G17" s="60" t="s">
        <v>9</v>
      </c>
      <c r="H17" s="55">
        <v>656</v>
      </c>
      <c r="I17" s="7"/>
      <c r="J17" s="8"/>
    </row>
    <row r="18" spans="1:10" x14ac:dyDescent="0.25">
      <c r="A18" s="85">
        <v>1074</v>
      </c>
      <c r="B18" s="85">
        <v>2</v>
      </c>
      <c r="C18" s="75" t="s">
        <v>1394</v>
      </c>
      <c r="D18" s="75" t="s">
        <v>810</v>
      </c>
      <c r="E18" s="5"/>
      <c r="F18" s="62">
        <v>1989</v>
      </c>
      <c r="G18" s="60" t="s">
        <v>9</v>
      </c>
      <c r="H18" s="55">
        <v>2420</v>
      </c>
      <c r="I18" s="7"/>
      <c r="J18" s="8"/>
    </row>
    <row r="19" spans="1:10" x14ac:dyDescent="0.25">
      <c r="A19" s="85">
        <v>1075</v>
      </c>
      <c r="B19" s="85">
        <v>2</v>
      </c>
      <c r="C19" s="75" t="s">
        <v>798</v>
      </c>
      <c r="D19" s="75" t="s">
        <v>811</v>
      </c>
      <c r="E19" s="5"/>
      <c r="F19" s="62">
        <v>2006</v>
      </c>
      <c r="G19" s="60" t="s">
        <v>9</v>
      </c>
      <c r="H19" s="55">
        <v>2644</v>
      </c>
      <c r="I19" s="7"/>
      <c r="J19" s="8"/>
    </row>
    <row r="20" spans="1:10" x14ac:dyDescent="0.25">
      <c r="A20" s="85">
        <v>1078</v>
      </c>
      <c r="B20" s="85">
        <v>2</v>
      </c>
      <c r="C20" s="75" t="s">
        <v>1395</v>
      </c>
      <c r="D20" s="75" t="s">
        <v>812</v>
      </c>
      <c r="E20" s="5"/>
      <c r="F20" s="62">
        <v>2004</v>
      </c>
      <c r="G20" s="60" t="s">
        <v>9</v>
      </c>
      <c r="H20" s="55">
        <v>2576</v>
      </c>
      <c r="I20" s="7"/>
      <c r="J20" s="8"/>
    </row>
    <row r="21" spans="1:10" x14ac:dyDescent="0.25">
      <c r="A21" s="85">
        <v>1082</v>
      </c>
      <c r="B21" s="85">
        <v>2</v>
      </c>
      <c r="C21" s="75" t="s">
        <v>1396</v>
      </c>
      <c r="D21" s="75" t="s">
        <v>813</v>
      </c>
      <c r="E21" s="5"/>
      <c r="F21" s="62">
        <v>2010</v>
      </c>
      <c r="G21" s="60" t="s">
        <v>9</v>
      </c>
      <c r="H21" s="55">
        <v>1834</v>
      </c>
      <c r="I21" s="7"/>
      <c r="J21" s="8"/>
    </row>
    <row r="22" spans="1:10" x14ac:dyDescent="0.25">
      <c r="A22" s="10">
        <v>21</v>
      </c>
      <c r="B22" s="10">
        <f>SUM(B4:B21)</f>
        <v>36</v>
      </c>
      <c r="H22" s="11">
        <f>SUM(H4:H21)</f>
        <v>23568</v>
      </c>
      <c r="I22" s="7"/>
      <c r="J22" s="8"/>
    </row>
    <row r="23" spans="1:10" x14ac:dyDescent="0.25">
      <c r="I23" s="7"/>
      <c r="J23" s="8"/>
    </row>
    <row r="24" spans="1:10" x14ac:dyDescent="0.25">
      <c r="A24" s="12" t="s">
        <v>1280</v>
      </c>
      <c r="B24" s="12" t="s">
        <v>12</v>
      </c>
      <c r="I24" s="7"/>
      <c r="J24" s="8"/>
    </row>
    <row r="25" spans="1:10" ht="26.25" x14ac:dyDescent="0.4">
      <c r="A25" s="13">
        <f>+A22</f>
        <v>21</v>
      </c>
      <c r="B25" s="13">
        <f>+B22</f>
        <v>36</v>
      </c>
      <c r="C25" s="14" t="s">
        <v>13</v>
      </c>
      <c r="D25" s="1"/>
      <c r="E25" s="1"/>
      <c r="F25" s="1"/>
      <c r="G25" s="1"/>
      <c r="H25" s="1"/>
      <c r="I25" s="8"/>
      <c r="J25" s="8"/>
    </row>
    <row r="26" spans="1:10" x14ac:dyDescent="0.25">
      <c r="I26" s="7"/>
      <c r="J26" s="7"/>
    </row>
    <row r="27" spans="1:10" x14ac:dyDescent="0.25">
      <c r="I27" s="7"/>
      <c r="J27" s="7"/>
    </row>
    <row r="28" spans="1:10" x14ac:dyDescent="0.25">
      <c r="A28" s="15" t="s">
        <v>1820</v>
      </c>
      <c r="B28" s="15" t="s">
        <v>1</v>
      </c>
      <c r="C28" s="15" t="s">
        <v>1250</v>
      </c>
      <c r="D28" s="15" t="s">
        <v>3</v>
      </c>
      <c r="E28" s="15" t="s">
        <v>4</v>
      </c>
      <c r="F28" s="15" t="s">
        <v>5</v>
      </c>
      <c r="G28" s="15" t="s">
        <v>6</v>
      </c>
      <c r="H28" s="15" t="s">
        <v>7</v>
      </c>
      <c r="I28" s="16"/>
      <c r="J28" s="16"/>
    </row>
    <row r="29" spans="1:10" x14ac:dyDescent="0.25">
      <c r="A29" s="69">
        <v>2398</v>
      </c>
      <c r="B29" s="69">
        <v>8</v>
      </c>
      <c r="C29" s="5" t="s">
        <v>1784</v>
      </c>
      <c r="D29" s="5"/>
      <c r="E29" s="5"/>
      <c r="F29" s="5"/>
      <c r="G29" s="5"/>
      <c r="H29" s="55">
        <v>4080</v>
      </c>
      <c r="I29" s="7"/>
      <c r="J29" s="16"/>
    </row>
    <row r="30" spans="1:10" x14ac:dyDescent="0.25">
      <c r="A30" s="69">
        <v>2398</v>
      </c>
      <c r="B30" s="69">
        <v>8</v>
      </c>
      <c r="C30" s="5" t="s">
        <v>1785</v>
      </c>
      <c r="D30" s="5"/>
      <c r="E30" s="5"/>
      <c r="F30" s="5"/>
      <c r="G30" s="5"/>
      <c r="H30" s="55">
        <v>4080</v>
      </c>
      <c r="I30" s="7"/>
      <c r="J30" s="16"/>
    </row>
    <row r="31" spans="1:10" x14ac:dyDescent="0.25">
      <c r="A31" s="69"/>
      <c r="B31" s="69"/>
      <c r="C31" s="5"/>
      <c r="D31" s="5"/>
      <c r="E31" s="5"/>
      <c r="F31" s="5"/>
      <c r="G31" s="5" t="s">
        <v>1836</v>
      </c>
      <c r="H31" s="55">
        <v>290</v>
      </c>
      <c r="I31" s="7"/>
      <c r="J31" s="16"/>
    </row>
    <row r="32" spans="1:10" x14ac:dyDescent="0.25">
      <c r="A32" s="69" t="s">
        <v>1788</v>
      </c>
      <c r="B32" s="69">
        <v>2</v>
      </c>
      <c r="C32" s="121" t="s">
        <v>1792</v>
      </c>
      <c r="D32" s="5"/>
      <c r="E32" s="5"/>
      <c r="F32" s="5"/>
      <c r="G32" s="5"/>
      <c r="H32" s="55">
        <v>1144</v>
      </c>
      <c r="I32" s="7"/>
      <c r="J32" s="16"/>
    </row>
    <row r="33" spans="1:10" x14ac:dyDescent="0.25">
      <c r="A33" s="10">
        <v>3</v>
      </c>
      <c r="B33" s="10">
        <f>SUM(B29:B32)</f>
        <v>18</v>
      </c>
      <c r="H33" s="116">
        <f>SUM(H29:H32)</f>
        <v>9594</v>
      </c>
      <c r="I33" s="7"/>
      <c r="J33" s="16"/>
    </row>
    <row r="34" spans="1:10" x14ac:dyDescent="0.25">
      <c r="H34" s="116"/>
      <c r="I34" s="7"/>
      <c r="J34" s="16"/>
    </row>
    <row r="35" spans="1:10" x14ac:dyDescent="0.25">
      <c r="A35" s="12" t="s">
        <v>1280</v>
      </c>
      <c r="B35" s="12" t="s">
        <v>12</v>
      </c>
      <c r="I35" s="7"/>
      <c r="J35" s="16"/>
    </row>
    <row r="36" spans="1:10" ht="26.25" x14ac:dyDescent="0.4">
      <c r="A36" s="13">
        <f>+A33</f>
        <v>3</v>
      </c>
      <c r="B36" s="13">
        <f>+B33</f>
        <v>18</v>
      </c>
      <c r="C36" s="19" t="s">
        <v>1695</v>
      </c>
      <c r="D36" s="15"/>
      <c r="E36" s="15"/>
      <c r="F36" s="15"/>
      <c r="G36" s="15"/>
      <c r="H36" s="15"/>
      <c r="I36" s="16"/>
      <c r="J36" s="16"/>
    </row>
    <row r="37" spans="1:10" ht="15.75" customHeight="1" x14ac:dyDescent="0.4">
      <c r="A37" s="119"/>
      <c r="B37" s="119"/>
      <c r="C37" s="119"/>
      <c r="D37" s="119"/>
      <c r="E37" s="119"/>
      <c r="F37" s="119"/>
      <c r="G37" s="119"/>
      <c r="H37" s="119"/>
      <c r="I37" s="119"/>
      <c r="J37" s="119"/>
    </row>
    <row r="38" spans="1:10" ht="15.75" customHeight="1" x14ac:dyDescent="0.4">
      <c r="A38" s="119"/>
      <c r="B38" s="119"/>
      <c r="C38" s="119"/>
      <c r="D38" s="119"/>
      <c r="E38" s="119"/>
      <c r="F38" s="119"/>
      <c r="G38" s="119"/>
      <c r="H38" s="119"/>
      <c r="I38" s="119"/>
      <c r="J38" s="119"/>
    </row>
    <row r="39" spans="1:10" x14ac:dyDescent="0.25">
      <c r="E39" s="12" t="s">
        <v>1280</v>
      </c>
      <c r="F39" s="12" t="s">
        <v>12</v>
      </c>
    </row>
    <row r="40" spans="1:10" ht="26.25" x14ac:dyDescent="0.4">
      <c r="E40" s="13">
        <f>+A25+A36</f>
        <v>24</v>
      </c>
      <c r="F40" s="13">
        <f>+B25+B36</f>
        <v>54</v>
      </c>
      <c r="G40" s="17" t="s">
        <v>7</v>
      </c>
      <c r="H40" s="18">
        <f>+H22+H33</f>
        <v>33162</v>
      </c>
    </row>
    <row r="41" spans="1:10" ht="26.25" x14ac:dyDescent="0.4">
      <c r="E41" s="119"/>
      <c r="F41" s="119"/>
    </row>
    <row r="42" spans="1:10" ht="27.75" x14ac:dyDescent="0.4">
      <c r="A42" s="209" t="s">
        <v>16</v>
      </c>
      <c r="B42" s="209"/>
      <c r="C42" s="209"/>
      <c r="D42" s="209"/>
      <c r="E42" s="209"/>
      <c r="F42" s="209"/>
      <c r="G42" s="209"/>
      <c r="H42" s="209"/>
      <c r="I42" s="209"/>
      <c r="J42" s="209"/>
    </row>
    <row r="43" spans="1:10" ht="27.75" x14ac:dyDescent="0.4">
      <c r="A43" s="212" t="s">
        <v>33</v>
      </c>
      <c r="B43" s="212"/>
      <c r="C43" s="212"/>
      <c r="D43" s="212"/>
      <c r="E43" s="212"/>
      <c r="F43" s="212"/>
      <c r="G43" s="212"/>
      <c r="H43" s="212"/>
      <c r="I43" s="108"/>
      <c r="J43" s="108"/>
    </row>
    <row r="44" spans="1:10" x14ac:dyDescent="0.25">
      <c r="A44" s="52" t="s">
        <v>1846</v>
      </c>
      <c r="B44" s="52" t="s">
        <v>1</v>
      </c>
      <c r="C44" s="29" t="s">
        <v>1250</v>
      </c>
      <c r="D44" s="52" t="s">
        <v>3</v>
      </c>
      <c r="E44" s="52" t="s">
        <v>4</v>
      </c>
      <c r="F44" s="52" t="s">
        <v>5</v>
      </c>
      <c r="G44" s="52" t="s">
        <v>6</v>
      </c>
      <c r="H44" s="52" t="s">
        <v>7</v>
      </c>
      <c r="I44" s="20"/>
      <c r="J44" s="20"/>
    </row>
    <row r="45" spans="1:10" ht="30" x14ac:dyDescent="0.25">
      <c r="A45" s="151" t="s">
        <v>1860</v>
      </c>
      <c r="B45" s="48">
        <v>3</v>
      </c>
      <c r="C45" s="49" t="s">
        <v>1861</v>
      </c>
      <c r="D45" s="48" t="s">
        <v>1862</v>
      </c>
      <c r="E45" s="48" t="s">
        <v>1863</v>
      </c>
      <c r="F45" s="48">
        <v>2017</v>
      </c>
      <c r="G45" s="47" t="s">
        <v>1767</v>
      </c>
      <c r="H45" s="50">
        <v>1131.3</v>
      </c>
      <c r="J45" s="20"/>
    </row>
    <row r="46" spans="1:10" ht="30" x14ac:dyDescent="0.25">
      <c r="A46" s="151" t="s">
        <v>1860</v>
      </c>
      <c r="B46" s="48">
        <v>3</v>
      </c>
      <c r="C46" s="215" t="s">
        <v>1864</v>
      </c>
      <c r="D46" s="48" t="s">
        <v>1862</v>
      </c>
      <c r="E46" s="48" t="s">
        <v>1863</v>
      </c>
      <c r="F46" s="48">
        <v>2017</v>
      </c>
      <c r="G46" s="47" t="s">
        <v>1767</v>
      </c>
      <c r="H46" s="50">
        <v>1158.3</v>
      </c>
      <c r="J46" s="20"/>
    </row>
    <row r="47" spans="1:10" ht="30" x14ac:dyDescent="0.25">
      <c r="A47" s="151" t="s">
        <v>1860</v>
      </c>
      <c r="B47" s="48">
        <v>3</v>
      </c>
      <c r="C47" s="215" t="s">
        <v>1865</v>
      </c>
      <c r="D47" s="48" t="s">
        <v>1862</v>
      </c>
      <c r="E47" s="48" t="s">
        <v>1863</v>
      </c>
      <c r="F47" s="48">
        <v>2016</v>
      </c>
      <c r="G47" s="47" t="s">
        <v>1767</v>
      </c>
      <c r="H47" s="50">
        <v>1282.5</v>
      </c>
      <c r="J47" s="20"/>
    </row>
    <row r="48" spans="1:10" ht="30" x14ac:dyDescent="0.25">
      <c r="A48" s="151" t="s">
        <v>1860</v>
      </c>
      <c r="B48" s="48">
        <v>3</v>
      </c>
      <c r="C48" s="215" t="s">
        <v>2845</v>
      </c>
      <c r="D48" s="48" t="s">
        <v>1862</v>
      </c>
      <c r="E48" s="48" t="s">
        <v>1863</v>
      </c>
      <c r="F48" s="48">
        <v>2017</v>
      </c>
      <c r="G48" s="47" t="s">
        <v>1767</v>
      </c>
      <c r="H48" s="50">
        <v>1258.2</v>
      </c>
      <c r="J48" s="20"/>
    </row>
    <row r="49" spans="1:10" ht="30" x14ac:dyDescent="0.25">
      <c r="A49" s="151" t="s">
        <v>1860</v>
      </c>
      <c r="B49" s="48">
        <v>3</v>
      </c>
      <c r="C49" s="215" t="s">
        <v>2846</v>
      </c>
      <c r="D49" s="48" t="s">
        <v>1862</v>
      </c>
      <c r="E49" s="48" t="s">
        <v>1863</v>
      </c>
      <c r="F49" s="48">
        <v>2017</v>
      </c>
      <c r="G49" s="47" t="s">
        <v>1767</v>
      </c>
      <c r="H49" s="50">
        <v>1264.6300000000001</v>
      </c>
      <c r="J49" s="20"/>
    </row>
    <row r="50" spans="1:10" ht="30" x14ac:dyDescent="0.25">
      <c r="A50" s="151" t="s">
        <v>2210</v>
      </c>
      <c r="B50" s="48">
        <v>1</v>
      </c>
      <c r="C50" s="215" t="s">
        <v>2847</v>
      </c>
      <c r="D50" s="48" t="s">
        <v>2212</v>
      </c>
      <c r="E50" s="48" t="s">
        <v>2217</v>
      </c>
      <c r="F50" s="48">
        <v>2016</v>
      </c>
      <c r="G50" s="47"/>
      <c r="H50" s="50">
        <v>552</v>
      </c>
      <c r="J50" s="20"/>
    </row>
    <row r="51" spans="1:10" ht="30" x14ac:dyDescent="0.25">
      <c r="A51" s="151" t="s">
        <v>2210</v>
      </c>
      <c r="B51" s="48">
        <v>3</v>
      </c>
      <c r="C51" s="215" t="s">
        <v>2848</v>
      </c>
      <c r="D51" s="48"/>
      <c r="E51" s="48" t="s">
        <v>2849</v>
      </c>
      <c r="F51" s="48">
        <v>2015</v>
      </c>
      <c r="G51" s="47"/>
      <c r="H51" s="50">
        <v>1290</v>
      </c>
      <c r="J51" s="20"/>
    </row>
    <row r="52" spans="1:10" x14ac:dyDescent="0.25">
      <c r="A52" s="151" t="s">
        <v>1014</v>
      </c>
      <c r="B52" s="48">
        <v>2</v>
      </c>
      <c r="C52" s="215" t="s">
        <v>2850</v>
      </c>
      <c r="D52" s="48"/>
      <c r="E52" s="48"/>
      <c r="F52" s="48"/>
      <c r="G52" s="47"/>
      <c r="H52" s="50">
        <v>796.8</v>
      </c>
      <c r="J52" s="20"/>
    </row>
    <row r="53" spans="1:10" x14ac:dyDescent="0.25">
      <c r="A53" s="151" t="s">
        <v>1014</v>
      </c>
      <c r="B53" s="48">
        <v>5</v>
      </c>
      <c r="C53" s="215" t="s">
        <v>2851</v>
      </c>
      <c r="D53" s="48" t="s">
        <v>2852</v>
      </c>
      <c r="E53" s="48"/>
      <c r="F53" s="48"/>
      <c r="G53" s="47"/>
      <c r="H53" s="50">
        <v>792</v>
      </c>
      <c r="J53" s="20"/>
    </row>
    <row r="54" spans="1:10" x14ac:dyDescent="0.25">
      <c r="A54" s="151" t="s">
        <v>1014</v>
      </c>
      <c r="B54" s="48">
        <v>3</v>
      </c>
      <c r="C54" s="215" t="s">
        <v>2853</v>
      </c>
      <c r="D54" s="48" t="s">
        <v>2854</v>
      </c>
      <c r="E54" s="48"/>
      <c r="F54" s="48"/>
      <c r="G54" s="47"/>
      <c r="H54" s="50">
        <v>475.2</v>
      </c>
      <c r="J54" s="20"/>
    </row>
    <row r="55" spans="1:10" x14ac:dyDescent="0.25">
      <c r="A55" s="9" t="s">
        <v>1014</v>
      </c>
      <c r="B55" s="22">
        <v>1</v>
      </c>
      <c r="C55" s="91" t="s">
        <v>2855</v>
      </c>
      <c r="D55" s="22"/>
      <c r="E55" s="22"/>
      <c r="F55" s="22"/>
      <c r="G55" s="24"/>
      <c r="H55" s="21">
        <v>495.2</v>
      </c>
      <c r="J55" s="20"/>
    </row>
    <row r="56" spans="1:10" x14ac:dyDescent="0.25">
      <c r="A56" s="24" t="s">
        <v>1014</v>
      </c>
      <c r="B56" s="22">
        <v>3</v>
      </c>
      <c r="C56" s="91" t="s">
        <v>2856</v>
      </c>
      <c r="D56" s="22" t="s">
        <v>2857</v>
      </c>
      <c r="E56" s="22"/>
      <c r="F56" s="22"/>
      <c r="G56" s="24"/>
      <c r="H56" s="21">
        <v>835.2</v>
      </c>
      <c r="J56" s="20"/>
    </row>
    <row r="57" spans="1:10" x14ac:dyDescent="0.25">
      <c r="A57" s="24" t="s">
        <v>1014</v>
      </c>
      <c r="B57" s="22">
        <v>3</v>
      </c>
      <c r="C57" s="23" t="s">
        <v>2858</v>
      </c>
      <c r="D57" s="22" t="s">
        <v>2859</v>
      </c>
      <c r="E57" s="22"/>
      <c r="F57" s="22"/>
      <c r="G57" s="24"/>
      <c r="H57" s="21">
        <v>835.2</v>
      </c>
      <c r="J57" s="20"/>
    </row>
    <row r="58" spans="1:10" x14ac:dyDescent="0.25">
      <c r="A58" s="152">
        <v>13</v>
      </c>
      <c r="B58" s="26">
        <f>SUM(B45:B57)</f>
        <v>36</v>
      </c>
      <c r="H58" s="27">
        <f>SUM(H45:H57)</f>
        <v>12166.530000000002</v>
      </c>
      <c r="J58" s="20"/>
    </row>
    <row r="59" spans="1:10" x14ac:dyDescent="0.25">
      <c r="A59" s="28"/>
      <c r="B59" s="29"/>
      <c r="C59" s="20"/>
      <c r="D59" s="20"/>
      <c r="E59" s="20"/>
      <c r="F59" s="20"/>
      <c r="G59" s="20"/>
      <c r="H59" s="30"/>
      <c r="I59" s="20"/>
      <c r="J59" s="20"/>
    </row>
    <row r="60" spans="1:10" x14ac:dyDescent="0.25">
      <c r="A60" s="31"/>
      <c r="B60" s="26"/>
      <c r="H60" s="27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3"/>
      <c r="J62" s="33"/>
    </row>
    <row r="63" spans="1:10" x14ac:dyDescent="0.25">
      <c r="I63" s="7"/>
      <c r="J63" s="33"/>
    </row>
    <row r="64" spans="1:10" ht="21" x14ac:dyDescent="0.35">
      <c r="A64" s="12" t="s">
        <v>1280</v>
      </c>
      <c r="B64" s="12" t="s">
        <v>12</v>
      </c>
      <c r="G64" s="17" t="s">
        <v>7</v>
      </c>
      <c r="H64" s="34">
        <f>+H58</f>
        <v>12166.530000000002</v>
      </c>
      <c r="I64" s="7"/>
      <c r="J64" s="33"/>
    </row>
    <row r="65" spans="1:10" ht="26.25" x14ac:dyDescent="0.4">
      <c r="A65" s="35">
        <f>+A58</f>
        <v>13</v>
      </c>
      <c r="B65" s="35">
        <f>+B58</f>
        <v>36</v>
      </c>
      <c r="C65" s="36" t="s">
        <v>14</v>
      </c>
      <c r="D65" s="32"/>
      <c r="E65" s="32"/>
      <c r="F65" s="32"/>
      <c r="G65" s="32"/>
      <c r="H65" s="32"/>
      <c r="I65" s="33"/>
      <c r="J65" s="33"/>
    </row>
    <row r="67" spans="1:10" x14ac:dyDescent="0.25">
      <c r="E67" s="12" t="s">
        <v>1280</v>
      </c>
      <c r="F67" s="12" t="s">
        <v>12</v>
      </c>
    </row>
    <row r="68" spans="1:10" ht="26.25" x14ac:dyDescent="0.4">
      <c r="E68" s="35">
        <f>+A25+A36+A65</f>
        <v>37</v>
      </c>
      <c r="F68" s="35">
        <f>+B25+B36+B65</f>
        <v>90</v>
      </c>
      <c r="G68" s="17" t="s">
        <v>41</v>
      </c>
      <c r="H68" s="34">
        <f>+H40+H64</f>
        <v>45328.53</v>
      </c>
    </row>
  </sheetData>
  <mergeCells count="4">
    <mergeCell ref="A1:J1"/>
    <mergeCell ref="A42:J42"/>
    <mergeCell ref="A2:H2"/>
    <mergeCell ref="A43:H4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J99"/>
  <sheetViews>
    <sheetView topLeftCell="A76" workbookViewId="0">
      <pane xSplit="1" topLeftCell="E1" activePane="topRight" state="frozen"/>
      <selection pane="topRight" activeCell="F100" sqref="F100"/>
    </sheetView>
  </sheetViews>
  <sheetFormatPr baseColWidth="10" defaultRowHeight="15" x14ac:dyDescent="0.25"/>
  <cols>
    <col min="3" max="3" width="54.28515625" customWidth="1"/>
    <col min="4" max="4" width="46.140625" customWidth="1"/>
    <col min="5" max="5" width="15.42578125" customWidth="1"/>
    <col min="6" max="6" width="20.5703125" customWidth="1"/>
    <col min="7" max="7" width="23" customWidth="1"/>
    <col min="8" max="8" width="26.5703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42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2">
        <v>367</v>
      </c>
      <c r="B4" s="22">
        <v>3</v>
      </c>
      <c r="C4" s="59" t="s">
        <v>823</v>
      </c>
      <c r="D4" s="5" t="s">
        <v>870</v>
      </c>
      <c r="E4" s="5"/>
      <c r="F4" s="70">
        <v>1998</v>
      </c>
      <c r="G4" s="5" t="s">
        <v>9</v>
      </c>
      <c r="H4" s="55">
        <v>3611</v>
      </c>
      <c r="I4" s="7"/>
      <c r="J4" s="8"/>
    </row>
    <row r="5" spans="1:10" ht="30" x14ac:dyDescent="0.25">
      <c r="A5" s="22">
        <v>369</v>
      </c>
      <c r="B5" s="22">
        <v>3</v>
      </c>
      <c r="C5" s="59" t="s">
        <v>824</v>
      </c>
      <c r="D5" s="5" t="s">
        <v>871</v>
      </c>
      <c r="E5" s="9" t="s">
        <v>926</v>
      </c>
      <c r="F5" s="70">
        <v>2003</v>
      </c>
      <c r="G5" s="5" t="s">
        <v>9</v>
      </c>
      <c r="H5" s="55">
        <v>1891</v>
      </c>
      <c r="I5" s="7"/>
      <c r="J5" s="8"/>
    </row>
    <row r="6" spans="1:10" x14ac:dyDescent="0.25">
      <c r="A6" s="22">
        <v>371</v>
      </c>
      <c r="B6" s="22">
        <v>3</v>
      </c>
      <c r="C6" s="59" t="s">
        <v>1397</v>
      </c>
      <c r="D6" s="5" t="s">
        <v>872</v>
      </c>
      <c r="E6" s="5"/>
      <c r="F6" s="70">
        <v>1992</v>
      </c>
      <c r="G6" s="5" t="s">
        <v>9</v>
      </c>
      <c r="H6" s="55">
        <v>2699</v>
      </c>
      <c r="I6" s="7"/>
      <c r="J6" s="8"/>
    </row>
    <row r="7" spans="1:10" ht="45" x14ac:dyDescent="0.25">
      <c r="A7" s="22">
        <v>373</v>
      </c>
      <c r="B7" s="22">
        <v>3</v>
      </c>
      <c r="C7" s="59" t="s">
        <v>1398</v>
      </c>
      <c r="D7" s="9" t="s">
        <v>873</v>
      </c>
      <c r="E7" s="9" t="s">
        <v>927</v>
      </c>
      <c r="F7" s="70">
        <v>2011</v>
      </c>
      <c r="G7" s="5" t="s">
        <v>9</v>
      </c>
      <c r="H7" s="55">
        <v>936</v>
      </c>
      <c r="I7" s="7"/>
      <c r="J7" s="8"/>
    </row>
    <row r="8" spans="1:10" ht="30" x14ac:dyDescent="0.25">
      <c r="A8" s="22">
        <v>374</v>
      </c>
      <c r="B8" s="22">
        <v>3</v>
      </c>
      <c r="C8" s="59" t="s">
        <v>1399</v>
      </c>
      <c r="D8" s="5" t="s">
        <v>874</v>
      </c>
      <c r="E8" s="9" t="s">
        <v>928</v>
      </c>
      <c r="F8" s="70">
        <v>2007</v>
      </c>
      <c r="G8" s="5" t="s">
        <v>9</v>
      </c>
      <c r="H8" s="55">
        <v>939</v>
      </c>
      <c r="I8" s="7"/>
      <c r="J8" s="8"/>
    </row>
    <row r="9" spans="1:10" x14ac:dyDescent="0.25">
      <c r="A9" s="22">
        <v>375</v>
      </c>
      <c r="B9" s="22">
        <v>3</v>
      </c>
      <c r="C9" s="59" t="s">
        <v>825</v>
      </c>
      <c r="D9" s="5" t="s">
        <v>875</v>
      </c>
      <c r="E9" s="9" t="s">
        <v>407</v>
      </c>
      <c r="F9" s="70"/>
      <c r="G9" s="5" t="s">
        <v>9</v>
      </c>
      <c r="H9" s="55">
        <v>1940</v>
      </c>
      <c r="I9" s="7"/>
      <c r="J9" s="8"/>
    </row>
    <row r="10" spans="1:10" ht="30" x14ac:dyDescent="0.25">
      <c r="A10" s="22">
        <v>376</v>
      </c>
      <c r="B10" s="22">
        <v>3</v>
      </c>
      <c r="C10" s="59" t="s">
        <v>826</v>
      </c>
      <c r="D10" s="9" t="s">
        <v>876</v>
      </c>
      <c r="E10" s="9" t="s">
        <v>407</v>
      </c>
      <c r="F10" s="70">
        <v>2014</v>
      </c>
      <c r="G10" s="5" t="s">
        <v>9</v>
      </c>
      <c r="H10" s="55">
        <v>1615</v>
      </c>
      <c r="I10" s="7"/>
      <c r="J10" s="8"/>
    </row>
    <row r="11" spans="1:10" x14ac:dyDescent="0.25">
      <c r="A11" s="22">
        <v>377</v>
      </c>
      <c r="B11" s="22">
        <v>3</v>
      </c>
      <c r="C11" s="59" t="s">
        <v>827</v>
      </c>
      <c r="D11" s="5" t="s">
        <v>877</v>
      </c>
      <c r="E11" s="9" t="s">
        <v>929</v>
      </c>
      <c r="F11" s="70">
        <v>2013</v>
      </c>
      <c r="G11" s="5" t="s">
        <v>9</v>
      </c>
      <c r="H11" s="55">
        <v>1723</v>
      </c>
      <c r="I11" s="7"/>
      <c r="J11" s="8"/>
    </row>
    <row r="12" spans="1:10" ht="30" x14ac:dyDescent="0.25">
      <c r="A12" s="22">
        <v>384</v>
      </c>
      <c r="B12" s="22">
        <v>3</v>
      </c>
      <c r="C12" s="59" t="s">
        <v>828</v>
      </c>
      <c r="D12" s="5" t="s">
        <v>878</v>
      </c>
      <c r="E12" s="9" t="s">
        <v>930</v>
      </c>
      <c r="F12" s="70">
        <v>1993</v>
      </c>
      <c r="G12" s="5" t="s">
        <v>9</v>
      </c>
      <c r="H12" s="55">
        <v>1713</v>
      </c>
      <c r="I12" s="7"/>
      <c r="J12" s="8"/>
    </row>
    <row r="13" spans="1:10" ht="30" x14ac:dyDescent="0.25">
      <c r="A13" s="22">
        <v>385</v>
      </c>
      <c r="B13" s="22">
        <v>3</v>
      </c>
      <c r="C13" s="59" t="s">
        <v>829</v>
      </c>
      <c r="D13" s="9" t="s">
        <v>879</v>
      </c>
      <c r="E13" s="5"/>
      <c r="F13" s="70">
        <v>1996</v>
      </c>
      <c r="G13" s="5" t="s">
        <v>9</v>
      </c>
      <c r="H13" s="55">
        <v>4531</v>
      </c>
      <c r="I13" s="7"/>
      <c r="J13" s="8"/>
    </row>
    <row r="14" spans="1:10" x14ac:dyDescent="0.25">
      <c r="A14" s="22">
        <v>386</v>
      </c>
      <c r="B14" s="22">
        <v>3</v>
      </c>
      <c r="C14" s="59" t="s">
        <v>830</v>
      </c>
      <c r="D14" s="5" t="s">
        <v>880</v>
      </c>
      <c r="E14" s="5"/>
      <c r="F14" s="70">
        <v>2006</v>
      </c>
      <c r="G14" s="5" t="s">
        <v>9</v>
      </c>
      <c r="H14" s="55">
        <v>2275</v>
      </c>
      <c r="I14" s="7"/>
      <c r="J14" s="8"/>
    </row>
    <row r="15" spans="1:10" x14ac:dyDescent="0.25">
      <c r="A15" s="22">
        <v>387</v>
      </c>
      <c r="B15" s="22">
        <v>3</v>
      </c>
      <c r="C15" s="59" t="s">
        <v>831</v>
      </c>
      <c r="D15" s="5" t="s">
        <v>881</v>
      </c>
      <c r="E15" s="9" t="s">
        <v>931</v>
      </c>
      <c r="F15" s="70">
        <v>1999</v>
      </c>
      <c r="G15" s="5" t="s">
        <v>9</v>
      </c>
      <c r="H15" s="55">
        <v>723</v>
      </c>
      <c r="I15" s="7"/>
      <c r="J15" s="8"/>
    </row>
    <row r="16" spans="1:10" x14ac:dyDescent="0.25">
      <c r="A16" s="22">
        <v>390</v>
      </c>
      <c r="B16" s="22">
        <v>3</v>
      </c>
      <c r="C16" s="59" t="s">
        <v>832</v>
      </c>
      <c r="D16" s="5" t="s">
        <v>882</v>
      </c>
      <c r="E16" s="9" t="s">
        <v>203</v>
      </c>
      <c r="F16" s="70">
        <v>2007</v>
      </c>
      <c r="G16" s="5" t="s">
        <v>9</v>
      </c>
      <c r="H16" s="55">
        <v>398</v>
      </c>
      <c r="I16" s="7"/>
      <c r="J16" s="8"/>
    </row>
    <row r="17" spans="1:10" ht="30" x14ac:dyDescent="0.25">
      <c r="A17" s="22">
        <v>392</v>
      </c>
      <c r="B17" s="22">
        <v>3</v>
      </c>
      <c r="C17" s="59" t="s">
        <v>1316</v>
      </c>
      <c r="D17" s="5" t="s">
        <v>883</v>
      </c>
      <c r="E17" s="9" t="s">
        <v>932</v>
      </c>
      <c r="F17" s="70">
        <v>2009</v>
      </c>
      <c r="G17" s="5" t="s">
        <v>9</v>
      </c>
      <c r="H17" s="55">
        <v>704</v>
      </c>
      <c r="I17" s="7"/>
      <c r="J17" s="8"/>
    </row>
    <row r="18" spans="1:10" ht="45" x14ac:dyDescent="0.25">
      <c r="A18" s="22">
        <v>394</v>
      </c>
      <c r="B18" s="22">
        <v>3</v>
      </c>
      <c r="C18" s="59" t="s">
        <v>833</v>
      </c>
      <c r="D18" s="5" t="s">
        <v>884</v>
      </c>
      <c r="E18" s="9" t="s">
        <v>933</v>
      </c>
      <c r="F18" s="70">
        <v>2004</v>
      </c>
      <c r="G18" s="5" t="s">
        <v>9</v>
      </c>
      <c r="H18" s="55">
        <v>1507</v>
      </c>
      <c r="I18" s="7"/>
      <c r="J18" s="8"/>
    </row>
    <row r="19" spans="1:10" ht="30" x14ac:dyDescent="0.25">
      <c r="A19" s="22">
        <v>395</v>
      </c>
      <c r="B19" s="22">
        <v>3</v>
      </c>
      <c r="C19" s="59" t="s">
        <v>834</v>
      </c>
      <c r="D19" s="5" t="s">
        <v>885</v>
      </c>
      <c r="E19" s="9" t="s">
        <v>131</v>
      </c>
      <c r="F19" s="70">
        <v>1999</v>
      </c>
      <c r="G19" s="5" t="s">
        <v>9</v>
      </c>
      <c r="H19" s="55">
        <v>4487</v>
      </c>
      <c r="I19" s="7"/>
      <c r="J19" s="8"/>
    </row>
    <row r="20" spans="1:10" ht="30" x14ac:dyDescent="0.25">
      <c r="A20" s="22">
        <v>396</v>
      </c>
      <c r="B20" s="22">
        <v>3</v>
      </c>
      <c r="C20" s="59" t="s">
        <v>835</v>
      </c>
      <c r="D20" s="9" t="s">
        <v>886</v>
      </c>
      <c r="E20" s="9" t="s">
        <v>934</v>
      </c>
      <c r="F20" s="70">
        <v>2006</v>
      </c>
      <c r="G20" s="5" t="s">
        <v>9</v>
      </c>
      <c r="H20" s="55">
        <v>4464</v>
      </c>
      <c r="I20" s="7"/>
      <c r="J20" s="8"/>
    </row>
    <row r="21" spans="1:10" x14ac:dyDescent="0.25">
      <c r="A21" s="22">
        <v>397</v>
      </c>
      <c r="B21" s="22">
        <v>3</v>
      </c>
      <c r="C21" s="59" t="s">
        <v>836</v>
      </c>
      <c r="D21" s="5" t="s">
        <v>887</v>
      </c>
      <c r="E21" s="9" t="s">
        <v>935</v>
      </c>
      <c r="F21" s="70">
        <v>2007</v>
      </c>
      <c r="G21" s="5" t="s">
        <v>9</v>
      </c>
      <c r="H21" s="55">
        <v>2736</v>
      </c>
      <c r="I21" s="7"/>
      <c r="J21" s="8"/>
    </row>
    <row r="22" spans="1:10" x14ac:dyDescent="0.25">
      <c r="A22" s="22">
        <v>399</v>
      </c>
      <c r="B22" s="22">
        <v>3</v>
      </c>
      <c r="C22" s="59" t="s">
        <v>837</v>
      </c>
      <c r="D22" s="5" t="s">
        <v>888</v>
      </c>
      <c r="E22" s="9" t="s">
        <v>936</v>
      </c>
      <c r="F22" s="70">
        <v>2004</v>
      </c>
      <c r="G22" s="5" t="s">
        <v>9</v>
      </c>
      <c r="H22" s="55">
        <v>412</v>
      </c>
      <c r="I22" s="7"/>
      <c r="J22" s="8"/>
    </row>
    <row r="23" spans="1:10" x14ac:dyDescent="0.25">
      <c r="A23" s="22">
        <v>401</v>
      </c>
      <c r="B23" s="22">
        <v>3</v>
      </c>
      <c r="C23" s="59" t="s">
        <v>838</v>
      </c>
      <c r="D23" s="5" t="s">
        <v>889</v>
      </c>
      <c r="E23" s="9" t="s">
        <v>937</v>
      </c>
      <c r="F23" s="70">
        <v>2010</v>
      </c>
      <c r="G23" s="5" t="s">
        <v>9</v>
      </c>
      <c r="H23" s="55">
        <v>2299</v>
      </c>
      <c r="I23" s="7"/>
      <c r="J23" s="8"/>
    </row>
    <row r="24" spans="1:10" ht="30" x14ac:dyDescent="0.25">
      <c r="A24" s="22">
        <v>402</v>
      </c>
      <c r="B24" s="22">
        <v>3</v>
      </c>
      <c r="C24" s="59" t="s">
        <v>839</v>
      </c>
      <c r="D24" s="9" t="s">
        <v>890</v>
      </c>
      <c r="E24" s="9" t="s">
        <v>938</v>
      </c>
      <c r="F24" s="70">
        <v>2008</v>
      </c>
      <c r="G24" s="5" t="s">
        <v>9</v>
      </c>
      <c r="H24" s="55">
        <v>1019</v>
      </c>
      <c r="I24" s="7"/>
      <c r="J24" s="8"/>
    </row>
    <row r="25" spans="1:10" ht="30" x14ac:dyDescent="0.25">
      <c r="A25" s="22">
        <v>403</v>
      </c>
      <c r="B25" s="22">
        <v>3</v>
      </c>
      <c r="C25" s="59" t="s">
        <v>840</v>
      </c>
      <c r="D25" s="5" t="s">
        <v>891</v>
      </c>
      <c r="E25" s="9" t="s">
        <v>939</v>
      </c>
      <c r="F25" s="70">
        <v>2013</v>
      </c>
      <c r="G25" s="5" t="s">
        <v>9</v>
      </c>
      <c r="H25" s="55">
        <v>1327</v>
      </c>
      <c r="I25" s="7"/>
      <c r="J25" s="8"/>
    </row>
    <row r="26" spans="1:10" ht="30" x14ac:dyDescent="0.25">
      <c r="A26" s="22">
        <v>404</v>
      </c>
      <c r="B26" s="22">
        <v>3</v>
      </c>
      <c r="C26" s="59" t="s">
        <v>841</v>
      </c>
      <c r="D26" s="9" t="s">
        <v>892</v>
      </c>
      <c r="E26" s="9" t="s">
        <v>131</v>
      </c>
      <c r="F26" s="70">
        <v>2011</v>
      </c>
      <c r="G26" s="5" t="s">
        <v>9</v>
      </c>
      <c r="H26" s="55">
        <v>1940</v>
      </c>
      <c r="I26" s="7"/>
      <c r="J26" s="8"/>
    </row>
    <row r="27" spans="1:10" ht="30" x14ac:dyDescent="0.25">
      <c r="A27" s="22">
        <v>406</v>
      </c>
      <c r="B27" s="22">
        <v>3</v>
      </c>
      <c r="C27" s="59" t="s">
        <v>842</v>
      </c>
      <c r="D27" s="5" t="s">
        <v>893</v>
      </c>
      <c r="E27" s="9" t="s">
        <v>131</v>
      </c>
      <c r="F27" s="70">
        <v>2005</v>
      </c>
      <c r="G27" s="5" t="s">
        <v>9</v>
      </c>
      <c r="H27" s="55">
        <v>6454</v>
      </c>
      <c r="I27" s="7"/>
      <c r="J27" s="8"/>
    </row>
    <row r="28" spans="1:10" ht="30" x14ac:dyDescent="0.25">
      <c r="A28" s="22">
        <v>407</v>
      </c>
      <c r="B28" s="22">
        <v>3</v>
      </c>
      <c r="C28" s="59" t="s">
        <v>843</v>
      </c>
      <c r="D28" s="9" t="s">
        <v>894</v>
      </c>
      <c r="E28" s="9" t="s">
        <v>131</v>
      </c>
      <c r="F28" s="70">
        <v>2012</v>
      </c>
      <c r="G28" s="5" t="s">
        <v>9</v>
      </c>
      <c r="H28" s="55">
        <v>911</v>
      </c>
      <c r="I28" s="7"/>
      <c r="J28" s="8"/>
    </row>
    <row r="29" spans="1:10" ht="30" x14ac:dyDescent="0.25">
      <c r="A29" s="22">
        <v>409</v>
      </c>
      <c r="B29" s="22">
        <v>3</v>
      </c>
      <c r="C29" s="59" t="s">
        <v>844</v>
      </c>
      <c r="D29" s="5" t="s">
        <v>895</v>
      </c>
      <c r="E29" s="9" t="s">
        <v>940</v>
      </c>
      <c r="F29" s="70">
        <v>2007</v>
      </c>
      <c r="G29" s="5" t="s">
        <v>9</v>
      </c>
      <c r="H29" s="55">
        <v>2653</v>
      </c>
      <c r="I29" s="7"/>
      <c r="J29" s="8"/>
    </row>
    <row r="30" spans="1:10" x14ac:dyDescent="0.25">
      <c r="A30" s="22">
        <v>410</v>
      </c>
      <c r="B30" s="22">
        <v>3</v>
      </c>
      <c r="C30" s="59" t="s">
        <v>1400</v>
      </c>
      <c r="D30" s="5" t="s">
        <v>896</v>
      </c>
      <c r="E30" s="9" t="s">
        <v>941</v>
      </c>
      <c r="F30" s="70">
        <v>2004</v>
      </c>
      <c r="G30" s="5" t="s">
        <v>9</v>
      </c>
      <c r="H30" s="55">
        <v>466</v>
      </c>
      <c r="I30" s="7"/>
      <c r="J30" s="8"/>
    </row>
    <row r="31" spans="1:10" ht="30" x14ac:dyDescent="0.25">
      <c r="A31" s="22">
        <v>411</v>
      </c>
      <c r="B31" s="22">
        <v>3</v>
      </c>
      <c r="C31" s="59" t="s">
        <v>1401</v>
      </c>
      <c r="D31" s="9" t="s">
        <v>897</v>
      </c>
      <c r="E31" s="9" t="s">
        <v>942</v>
      </c>
      <c r="F31" s="70">
        <v>2004</v>
      </c>
      <c r="G31" s="5" t="s">
        <v>9</v>
      </c>
      <c r="H31" s="55">
        <v>630</v>
      </c>
      <c r="I31" s="7"/>
      <c r="J31" s="8"/>
    </row>
    <row r="32" spans="1:10" ht="30" x14ac:dyDescent="0.25">
      <c r="A32" s="22">
        <v>417</v>
      </c>
      <c r="B32" s="22">
        <v>3</v>
      </c>
      <c r="C32" s="59" t="s">
        <v>845</v>
      </c>
      <c r="D32" s="5" t="s">
        <v>898</v>
      </c>
      <c r="E32" s="9" t="s">
        <v>943</v>
      </c>
      <c r="F32" s="70">
        <v>2008</v>
      </c>
      <c r="G32" s="5" t="s">
        <v>9</v>
      </c>
      <c r="H32" s="55">
        <v>959</v>
      </c>
      <c r="I32" s="7"/>
      <c r="J32" s="8"/>
    </row>
    <row r="33" spans="1:10" ht="45" x14ac:dyDescent="0.25">
      <c r="A33" s="22">
        <v>418</v>
      </c>
      <c r="B33" s="22">
        <v>3</v>
      </c>
      <c r="C33" s="59" t="s">
        <v>846</v>
      </c>
      <c r="D33" s="5" t="s">
        <v>899</v>
      </c>
      <c r="E33" s="9" t="s">
        <v>944</v>
      </c>
      <c r="F33" s="70">
        <v>2008</v>
      </c>
      <c r="G33" s="5" t="s">
        <v>9</v>
      </c>
      <c r="H33" s="55">
        <v>1779</v>
      </c>
      <c r="I33" s="7"/>
      <c r="J33" s="8"/>
    </row>
    <row r="34" spans="1:10" ht="45" x14ac:dyDescent="0.25">
      <c r="A34" s="22">
        <v>419</v>
      </c>
      <c r="B34" s="22">
        <v>3</v>
      </c>
      <c r="C34" s="59" t="s">
        <v>847</v>
      </c>
      <c r="D34" s="9" t="s">
        <v>900</v>
      </c>
      <c r="E34" s="9" t="s">
        <v>945</v>
      </c>
      <c r="F34" s="70">
        <v>2003</v>
      </c>
      <c r="G34" s="5" t="s">
        <v>9</v>
      </c>
      <c r="H34" s="55">
        <v>2088</v>
      </c>
      <c r="I34" s="7"/>
      <c r="J34" s="8"/>
    </row>
    <row r="35" spans="1:10" ht="30" x14ac:dyDescent="0.25">
      <c r="A35" s="22">
        <v>420</v>
      </c>
      <c r="B35" s="22">
        <v>3</v>
      </c>
      <c r="C35" s="59" t="s">
        <v>848</v>
      </c>
      <c r="D35" s="5" t="s">
        <v>901</v>
      </c>
      <c r="E35" s="9" t="s">
        <v>946</v>
      </c>
      <c r="F35" s="70">
        <v>2003</v>
      </c>
      <c r="G35" s="5" t="s">
        <v>9</v>
      </c>
      <c r="H35" s="55">
        <v>2211</v>
      </c>
      <c r="I35" s="7"/>
      <c r="J35" s="8"/>
    </row>
    <row r="36" spans="1:10" ht="30" x14ac:dyDescent="0.25">
      <c r="A36" s="22">
        <v>421</v>
      </c>
      <c r="B36" s="22">
        <v>3</v>
      </c>
      <c r="C36" s="59" t="s">
        <v>849</v>
      </c>
      <c r="D36" s="5" t="s">
        <v>902</v>
      </c>
      <c r="E36" s="9" t="s">
        <v>947</v>
      </c>
      <c r="F36" s="70">
        <v>2006</v>
      </c>
      <c r="G36" s="5" t="s">
        <v>9</v>
      </c>
      <c r="H36" s="55">
        <v>2724</v>
      </c>
      <c r="I36" s="7"/>
      <c r="J36" s="8"/>
    </row>
    <row r="37" spans="1:10" ht="30" x14ac:dyDescent="0.25">
      <c r="A37" s="22">
        <v>422</v>
      </c>
      <c r="B37" s="22">
        <v>3</v>
      </c>
      <c r="C37" s="59" t="s">
        <v>850</v>
      </c>
      <c r="D37" s="9" t="s">
        <v>903</v>
      </c>
      <c r="E37" s="9" t="s">
        <v>948</v>
      </c>
      <c r="F37" s="70">
        <v>2009</v>
      </c>
      <c r="G37" s="5" t="s">
        <v>9</v>
      </c>
      <c r="H37" s="55">
        <v>982</v>
      </c>
      <c r="I37" s="7"/>
      <c r="J37" s="8"/>
    </row>
    <row r="38" spans="1:10" ht="30" x14ac:dyDescent="0.25">
      <c r="A38" s="22">
        <v>423</v>
      </c>
      <c r="B38" s="22">
        <v>3</v>
      </c>
      <c r="C38" s="59" t="s">
        <v>1402</v>
      </c>
      <c r="D38" s="5" t="s">
        <v>904</v>
      </c>
      <c r="E38" s="9" t="s">
        <v>949</v>
      </c>
      <c r="F38" s="6"/>
      <c r="G38" s="5" t="s">
        <v>9</v>
      </c>
      <c r="H38" s="55">
        <v>855</v>
      </c>
      <c r="I38" s="7"/>
      <c r="J38" s="8"/>
    </row>
    <row r="39" spans="1:10" ht="30" x14ac:dyDescent="0.25">
      <c r="A39" s="22">
        <v>427</v>
      </c>
      <c r="B39" s="22">
        <v>3</v>
      </c>
      <c r="C39" s="59" t="s">
        <v>851</v>
      </c>
      <c r="D39" s="5" t="s">
        <v>905</v>
      </c>
      <c r="E39" s="9" t="s">
        <v>950</v>
      </c>
      <c r="F39" s="70">
        <v>2012</v>
      </c>
      <c r="G39" s="5" t="s">
        <v>9</v>
      </c>
      <c r="H39" s="55">
        <v>1327</v>
      </c>
      <c r="I39" s="7"/>
      <c r="J39" s="8"/>
    </row>
    <row r="40" spans="1:10" ht="30" x14ac:dyDescent="0.25">
      <c r="A40" s="22">
        <v>428</v>
      </c>
      <c r="B40" s="22">
        <v>3</v>
      </c>
      <c r="C40" s="59" t="s">
        <v>852</v>
      </c>
      <c r="D40" s="5" t="s">
        <v>906</v>
      </c>
      <c r="E40" s="9" t="s">
        <v>951</v>
      </c>
      <c r="F40" s="70">
        <v>2010</v>
      </c>
      <c r="G40" s="5" t="s">
        <v>9</v>
      </c>
      <c r="H40" s="55">
        <v>1763</v>
      </c>
      <c r="I40" s="7"/>
      <c r="J40" s="8"/>
    </row>
    <row r="41" spans="1:10" ht="30" x14ac:dyDescent="0.25">
      <c r="A41" s="22">
        <v>429</v>
      </c>
      <c r="B41" s="22">
        <v>3</v>
      </c>
      <c r="C41" s="59" t="s">
        <v>853</v>
      </c>
      <c r="D41" s="9" t="s">
        <v>907</v>
      </c>
      <c r="E41" s="9" t="s">
        <v>929</v>
      </c>
      <c r="F41" s="70">
        <v>2007</v>
      </c>
      <c r="G41" s="5" t="s">
        <v>9</v>
      </c>
      <c r="H41" s="55">
        <v>661</v>
      </c>
      <c r="I41" s="7"/>
      <c r="J41" s="8"/>
    </row>
    <row r="42" spans="1:10" ht="30" x14ac:dyDescent="0.25">
      <c r="A42" s="22">
        <v>430</v>
      </c>
      <c r="B42" s="22">
        <v>3</v>
      </c>
      <c r="C42" s="59" t="s">
        <v>854</v>
      </c>
      <c r="D42" s="5" t="s">
        <v>908</v>
      </c>
      <c r="E42" s="9" t="s">
        <v>951</v>
      </c>
      <c r="F42" s="70">
        <v>2010</v>
      </c>
      <c r="G42" s="5" t="s">
        <v>9</v>
      </c>
      <c r="H42" s="55">
        <v>1891</v>
      </c>
      <c r="I42" s="7"/>
      <c r="J42" s="8"/>
    </row>
    <row r="43" spans="1:10" x14ac:dyDescent="0.25">
      <c r="A43" s="22">
        <v>431</v>
      </c>
      <c r="B43" s="22">
        <v>3</v>
      </c>
      <c r="C43" s="59" t="s">
        <v>855</v>
      </c>
      <c r="D43" s="5"/>
      <c r="E43" s="9" t="s">
        <v>952</v>
      </c>
      <c r="F43" s="70">
        <v>2001</v>
      </c>
      <c r="G43" s="5" t="s">
        <v>9</v>
      </c>
      <c r="H43" s="55">
        <v>363</v>
      </c>
      <c r="I43" s="7"/>
      <c r="J43" s="8"/>
    </row>
    <row r="44" spans="1:10" ht="30" x14ac:dyDescent="0.25">
      <c r="A44" s="22">
        <v>432</v>
      </c>
      <c r="B44" s="22">
        <v>3</v>
      </c>
      <c r="C44" s="59" t="s">
        <v>856</v>
      </c>
      <c r="D44" s="5" t="s">
        <v>909</v>
      </c>
      <c r="E44" s="9" t="s">
        <v>951</v>
      </c>
      <c r="F44" s="70">
        <v>2008</v>
      </c>
      <c r="G44" s="5" t="s">
        <v>9</v>
      </c>
      <c r="H44" s="55">
        <v>1891</v>
      </c>
      <c r="I44" s="7"/>
      <c r="J44" s="8"/>
    </row>
    <row r="45" spans="1:10" ht="30" x14ac:dyDescent="0.25">
      <c r="A45" s="22">
        <v>433</v>
      </c>
      <c r="B45" s="22">
        <v>3</v>
      </c>
      <c r="C45" s="59" t="s">
        <v>1403</v>
      </c>
      <c r="D45" s="9" t="s">
        <v>910</v>
      </c>
      <c r="E45" s="9" t="s">
        <v>953</v>
      </c>
      <c r="F45" s="70">
        <v>2011</v>
      </c>
      <c r="G45" s="5" t="s">
        <v>9</v>
      </c>
      <c r="H45" s="55">
        <v>819</v>
      </c>
      <c r="I45" s="7"/>
      <c r="J45" s="8"/>
    </row>
    <row r="46" spans="1:10" x14ac:dyDescent="0.25">
      <c r="A46" s="22">
        <v>434</v>
      </c>
      <c r="B46" s="22">
        <v>3</v>
      </c>
      <c r="C46" s="59" t="s">
        <v>857</v>
      </c>
      <c r="D46" s="5" t="s">
        <v>911</v>
      </c>
      <c r="E46" s="9" t="s">
        <v>407</v>
      </c>
      <c r="F46" s="70">
        <v>2007</v>
      </c>
      <c r="G46" s="5" t="s">
        <v>9</v>
      </c>
      <c r="H46" s="55">
        <v>2590</v>
      </c>
      <c r="I46" s="7"/>
      <c r="J46" s="8"/>
    </row>
    <row r="47" spans="1:10" ht="30" x14ac:dyDescent="0.25">
      <c r="A47" s="22">
        <v>435</v>
      </c>
      <c r="B47" s="22">
        <v>3</v>
      </c>
      <c r="C47" s="59" t="s">
        <v>858</v>
      </c>
      <c r="D47" s="5" t="s">
        <v>912</v>
      </c>
      <c r="E47" s="9" t="s">
        <v>954</v>
      </c>
      <c r="F47" s="70">
        <v>2012</v>
      </c>
      <c r="G47" s="5" t="s">
        <v>9</v>
      </c>
      <c r="H47" s="55">
        <v>1886</v>
      </c>
      <c r="I47" s="7"/>
      <c r="J47" s="8"/>
    </row>
    <row r="48" spans="1:10" ht="30" x14ac:dyDescent="0.25">
      <c r="A48" s="22">
        <v>436</v>
      </c>
      <c r="B48" s="22">
        <v>3</v>
      </c>
      <c r="C48" s="59" t="s">
        <v>859</v>
      </c>
      <c r="D48" s="5" t="s">
        <v>913</v>
      </c>
      <c r="E48" s="9" t="s">
        <v>939</v>
      </c>
      <c r="F48" s="70">
        <v>2014</v>
      </c>
      <c r="G48" s="5" t="s">
        <v>9</v>
      </c>
      <c r="H48" s="55">
        <v>2275</v>
      </c>
      <c r="I48" s="7"/>
      <c r="J48" s="8"/>
    </row>
    <row r="49" spans="1:10" ht="30" x14ac:dyDescent="0.25">
      <c r="A49" s="22">
        <v>437</v>
      </c>
      <c r="B49" s="22">
        <v>3</v>
      </c>
      <c r="C49" s="59" t="s">
        <v>860</v>
      </c>
      <c r="D49" s="5" t="s">
        <v>914</v>
      </c>
      <c r="E49" s="9" t="s">
        <v>955</v>
      </c>
      <c r="F49" s="70">
        <v>2013</v>
      </c>
      <c r="G49" s="5" t="s">
        <v>9</v>
      </c>
      <c r="H49" s="55">
        <v>1216</v>
      </c>
      <c r="I49" s="7"/>
      <c r="J49" s="8"/>
    </row>
    <row r="50" spans="1:10" ht="30" x14ac:dyDescent="0.25">
      <c r="A50" s="22">
        <v>439</v>
      </c>
      <c r="B50" s="22">
        <v>3</v>
      </c>
      <c r="C50" s="59" t="s">
        <v>861</v>
      </c>
      <c r="D50" s="9" t="s">
        <v>915</v>
      </c>
      <c r="E50" s="9" t="s">
        <v>97</v>
      </c>
      <c r="F50" s="70">
        <v>1998</v>
      </c>
      <c r="G50" s="5" t="s">
        <v>9</v>
      </c>
      <c r="H50" s="55">
        <v>244</v>
      </c>
      <c r="I50" s="7"/>
      <c r="J50" s="8"/>
    </row>
    <row r="51" spans="1:10" ht="30" x14ac:dyDescent="0.25">
      <c r="A51" s="22">
        <v>442</v>
      </c>
      <c r="B51" s="22">
        <v>3</v>
      </c>
      <c r="C51" s="59" t="s">
        <v>862</v>
      </c>
      <c r="D51" s="9" t="s">
        <v>916</v>
      </c>
      <c r="E51" s="9" t="s">
        <v>956</v>
      </c>
      <c r="F51" s="70">
        <v>2012</v>
      </c>
      <c r="G51" s="5" t="s">
        <v>9</v>
      </c>
      <c r="H51" s="55">
        <v>4168</v>
      </c>
      <c r="I51" s="7"/>
      <c r="J51" s="8"/>
    </row>
    <row r="52" spans="1:10" ht="45" x14ac:dyDescent="0.25">
      <c r="A52" s="22">
        <v>443</v>
      </c>
      <c r="B52" s="22">
        <v>3</v>
      </c>
      <c r="C52" s="59" t="s">
        <v>863</v>
      </c>
      <c r="D52" s="9" t="s">
        <v>917</v>
      </c>
      <c r="E52" s="9" t="s">
        <v>957</v>
      </c>
      <c r="F52" s="70">
        <v>1992</v>
      </c>
      <c r="G52" s="5" t="s">
        <v>9</v>
      </c>
      <c r="H52" s="55">
        <v>519</v>
      </c>
      <c r="I52" s="7"/>
      <c r="J52" s="8"/>
    </row>
    <row r="53" spans="1:10" ht="30" x14ac:dyDescent="0.25">
      <c r="A53" s="22">
        <v>444</v>
      </c>
      <c r="B53" s="22">
        <v>3</v>
      </c>
      <c r="C53" s="59" t="s">
        <v>864</v>
      </c>
      <c r="D53" s="5" t="s">
        <v>918</v>
      </c>
      <c r="E53" s="9" t="s">
        <v>407</v>
      </c>
      <c r="F53" s="70">
        <v>2013</v>
      </c>
      <c r="G53" s="5" t="s">
        <v>9</v>
      </c>
      <c r="H53" s="55">
        <v>736</v>
      </c>
      <c r="I53" s="7"/>
      <c r="J53" s="8"/>
    </row>
    <row r="54" spans="1:10" x14ac:dyDescent="0.25">
      <c r="A54" s="22">
        <v>445</v>
      </c>
      <c r="B54" s="22">
        <v>3</v>
      </c>
      <c r="C54" s="59" t="s">
        <v>865</v>
      </c>
      <c r="D54" s="5" t="s">
        <v>919</v>
      </c>
      <c r="E54" s="9" t="s">
        <v>958</v>
      </c>
      <c r="F54" s="70">
        <v>2013</v>
      </c>
      <c r="G54" s="5" t="s">
        <v>9</v>
      </c>
      <c r="H54" s="55"/>
      <c r="I54" s="7"/>
      <c r="J54" s="8"/>
    </row>
    <row r="55" spans="1:10" x14ac:dyDescent="0.25">
      <c r="A55" s="22">
        <v>446</v>
      </c>
      <c r="B55" s="22">
        <v>3</v>
      </c>
      <c r="C55" s="59" t="s">
        <v>866</v>
      </c>
      <c r="D55" s="5" t="s">
        <v>920</v>
      </c>
      <c r="E55" s="9" t="s">
        <v>956</v>
      </c>
      <c r="F55" s="70">
        <v>2012</v>
      </c>
      <c r="G55" s="5" t="s">
        <v>9</v>
      </c>
      <c r="H55" s="55">
        <v>3449</v>
      </c>
      <c r="I55" s="7"/>
      <c r="J55" s="8"/>
    </row>
    <row r="56" spans="1:10" ht="30" x14ac:dyDescent="0.25">
      <c r="A56" s="22">
        <v>447</v>
      </c>
      <c r="B56" s="22">
        <v>3</v>
      </c>
      <c r="C56" s="59" t="s">
        <v>867</v>
      </c>
      <c r="D56" s="5" t="s">
        <v>921</v>
      </c>
      <c r="E56" s="9" t="s">
        <v>956</v>
      </c>
      <c r="F56" s="70">
        <v>2013</v>
      </c>
      <c r="G56" s="5" t="s">
        <v>9</v>
      </c>
      <c r="H56" s="55">
        <v>3449</v>
      </c>
      <c r="I56" s="7"/>
      <c r="J56" s="8"/>
    </row>
    <row r="57" spans="1:10" ht="30" x14ac:dyDescent="0.25">
      <c r="A57" s="22">
        <v>448</v>
      </c>
      <c r="B57" s="22">
        <v>3</v>
      </c>
      <c r="C57" s="59" t="s">
        <v>862</v>
      </c>
      <c r="D57" s="9" t="s">
        <v>922</v>
      </c>
      <c r="E57" s="9" t="s">
        <v>956</v>
      </c>
      <c r="F57" s="70">
        <v>2012</v>
      </c>
      <c r="G57" s="5" t="s">
        <v>9</v>
      </c>
      <c r="H57" s="55">
        <v>4168</v>
      </c>
      <c r="I57" s="7"/>
      <c r="J57" s="8"/>
    </row>
    <row r="58" spans="1:10" ht="30" x14ac:dyDescent="0.25">
      <c r="A58" s="22">
        <v>449</v>
      </c>
      <c r="B58" s="22">
        <v>3</v>
      </c>
      <c r="C58" s="59" t="s">
        <v>868</v>
      </c>
      <c r="D58" s="5" t="s">
        <v>923</v>
      </c>
      <c r="E58" s="9" t="s">
        <v>939</v>
      </c>
      <c r="F58" s="70">
        <v>2006</v>
      </c>
      <c r="G58" s="5" t="s">
        <v>9</v>
      </c>
      <c r="H58" s="55">
        <v>1366</v>
      </c>
      <c r="I58" s="7"/>
      <c r="J58" s="8"/>
    </row>
    <row r="59" spans="1:10" ht="30" x14ac:dyDescent="0.25">
      <c r="A59" s="22">
        <v>450</v>
      </c>
      <c r="B59" s="22">
        <v>3</v>
      </c>
      <c r="C59" s="59" t="s">
        <v>869</v>
      </c>
      <c r="D59" s="9" t="s">
        <v>924</v>
      </c>
      <c r="E59" s="9" t="s">
        <v>948</v>
      </c>
      <c r="F59" s="70">
        <v>2010</v>
      </c>
      <c r="G59" s="5" t="s">
        <v>9</v>
      </c>
      <c r="H59" s="55">
        <v>1940</v>
      </c>
      <c r="I59" s="7"/>
      <c r="J59" s="8"/>
    </row>
    <row r="60" spans="1:10" ht="30" x14ac:dyDescent="0.25">
      <c r="A60" s="22">
        <v>452</v>
      </c>
      <c r="B60" s="22">
        <v>3</v>
      </c>
      <c r="C60" s="59" t="s">
        <v>1404</v>
      </c>
      <c r="D60" s="5" t="s">
        <v>925</v>
      </c>
      <c r="E60" s="9" t="s">
        <v>959</v>
      </c>
      <c r="F60" s="70">
        <v>2003</v>
      </c>
      <c r="G60" s="5" t="s">
        <v>9</v>
      </c>
      <c r="H60" s="55">
        <v>236</v>
      </c>
      <c r="I60" s="7"/>
      <c r="J60" s="8"/>
    </row>
    <row r="61" spans="1:10" x14ac:dyDescent="0.25">
      <c r="A61" s="10">
        <v>57</v>
      </c>
      <c r="B61" s="10">
        <f>SUM(B4:B60)</f>
        <v>171</v>
      </c>
      <c r="H61" s="11">
        <f>SUM(H4:H60)</f>
        <v>105558</v>
      </c>
      <c r="I61" s="7"/>
      <c r="J61" s="8"/>
    </row>
    <row r="62" spans="1:10" x14ac:dyDescent="0.25">
      <c r="I62" s="7"/>
      <c r="J62" s="8"/>
    </row>
    <row r="63" spans="1:10" x14ac:dyDescent="0.25">
      <c r="A63" s="12" t="s">
        <v>1280</v>
      </c>
      <c r="B63" s="12" t="s">
        <v>12</v>
      </c>
      <c r="I63" s="7"/>
      <c r="J63" s="8"/>
    </row>
    <row r="64" spans="1:10" ht="26.25" x14ac:dyDescent="0.4">
      <c r="A64" s="13">
        <f>+A61</f>
        <v>57</v>
      </c>
      <c r="B64" s="13">
        <f>+B61</f>
        <v>171</v>
      </c>
      <c r="C64" s="14" t="s">
        <v>13</v>
      </c>
      <c r="D64" s="1"/>
      <c r="E64" s="1"/>
      <c r="F64" s="1"/>
      <c r="G64" s="1"/>
      <c r="H64" s="1"/>
      <c r="I64" s="8"/>
      <c r="J64" s="8"/>
    </row>
    <row r="65" spans="1:10" x14ac:dyDescent="0.25">
      <c r="I65" s="7"/>
      <c r="J65" s="7"/>
    </row>
    <row r="66" spans="1:10" x14ac:dyDescent="0.25">
      <c r="I66" s="7"/>
      <c r="J66" s="7"/>
    </row>
    <row r="67" spans="1:10" x14ac:dyDescent="0.25">
      <c r="A67" s="15" t="s">
        <v>1820</v>
      </c>
      <c r="B67" s="15" t="s">
        <v>1</v>
      </c>
      <c r="C67" s="15" t="s">
        <v>1250</v>
      </c>
      <c r="D67" s="15" t="s">
        <v>3</v>
      </c>
      <c r="E67" s="15" t="s">
        <v>4</v>
      </c>
      <c r="F67" s="15" t="s">
        <v>5</v>
      </c>
      <c r="G67" s="15" t="s">
        <v>6</v>
      </c>
      <c r="H67" s="15" t="s">
        <v>7</v>
      </c>
      <c r="I67" s="16"/>
      <c r="J67" s="16"/>
    </row>
    <row r="68" spans="1:10" x14ac:dyDescent="0.25">
      <c r="A68" s="26" t="s">
        <v>1777</v>
      </c>
      <c r="B68" s="26">
        <v>1</v>
      </c>
      <c r="C68" t="s">
        <v>1781</v>
      </c>
      <c r="H68" s="56">
        <v>1886</v>
      </c>
      <c r="I68" s="7"/>
      <c r="J68" s="16"/>
    </row>
    <row r="69" spans="1:10" x14ac:dyDescent="0.25">
      <c r="A69" s="10">
        <v>1</v>
      </c>
      <c r="B69" s="10">
        <f>SUM(B68)</f>
        <v>1</v>
      </c>
      <c r="H69" s="116">
        <f>SUM(H68)</f>
        <v>1886</v>
      </c>
      <c r="I69" s="7"/>
      <c r="J69" s="16"/>
    </row>
    <row r="70" spans="1:10" x14ac:dyDescent="0.25">
      <c r="H70" s="116"/>
      <c r="I70" s="7"/>
      <c r="J70" s="16"/>
    </row>
    <row r="71" spans="1:10" x14ac:dyDescent="0.25">
      <c r="A71" s="12" t="s">
        <v>1280</v>
      </c>
      <c r="B71" s="12" t="s">
        <v>12</v>
      </c>
      <c r="I71" s="7"/>
      <c r="J71" s="16"/>
    </row>
    <row r="72" spans="1:10" ht="26.25" x14ac:dyDescent="0.4">
      <c r="A72" s="13">
        <f>+A69</f>
        <v>1</v>
      </c>
      <c r="B72" s="13">
        <f>+B69</f>
        <v>1</v>
      </c>
      <c r="C72" s="19" t="s">
        <v>1695</v>
      </c>
      <c r="D72" s="15"/>
      <c r="E72" s="15"/>
      <c r="F72" s="15"/>
      <c r="G72" s="15"/>
      <c r="H72" s="15"/>
      <c r="I72" s="16"/>
      <c r="J72" s="16"/>
    </row>
    <row r="73" spans="1:10" ht="16.5" customHeight="1" x14ac:dyDescent="0.4">
      <c r="A73" s="119"/>
      <c r="B73" s="119"/>
      <c r="C73" s="119"/>
      <c r="D73" s="119"/>
      <c r="E73" s="119"/>
      <c r="F73" s="119"/>
      <c r="G73" s="119"/>
      <c r="H73" s="119"/>
      <c r="I73" s="119"/>
      <c r="J73" s="119"/>
    </row>
    <row r="74" spans="1:10" ht="15.75" customHeight="1" x14ac:dyDescent="0.4">
      <c r="A74" s="119"/>
      <c r="B74" s="119"/>
      <c r="C74" s="119"/>
      <c r="D74" s="119"/>
      <c r="E74" s="12" t="s">
        <v>1280</v>
      </c>
      <c r="F74" s="12" t="s">
        <v>12</v>
      </c>
      <c r="G74" s="119"/>
      <c r="H74" s="119"/>
      <c r="I74" s="119"/>
      <c r="J74" s="119"/>
    </row>
    <row r="75" spans="1:10" ht="26.25" x14ac:dyDescent="0.4">
      <c r="E75" s="13">
        <f>+A64+A72</f>
        <v>58</v>
      </c>
      <c r="F75" s="13">
        <f>+B64+B72</f>
        <v>172</v>
      </c>
      <c r="G75" s="17" t="s">
        <v>7</v>
      </c>
      <c r="H75" s="18">
        <f>+H61+H69</f>
        <v>107444</v>
      </c>
    </row>
    <row r="77" spans="1:10" ht="27.75" x14ac:dyDescent="0.4">
      <c r="A77" s="209" t="s">
        <v>16</v>
      </c>
      <c r="B77" s="209"/>
      <c r="C77" s="209"/>
      <c r="D77" s="209"/>
      <c r="E77" s="209"/>
      <c r="F77" s="209"/>
      <c r="G77" s="209"/>
      <c r="H77" s="209"/>
      <c r="I77" s="209"/>
      <c r="J77" s="209"/>
    </row>
    <row r="78" spans="1:10" ht="27.75" x14ac:dyDescent="0.4">
      <c r="A78" s="212" t="s">
        <v>42</v>
      </c>
      <c r="B78" s="212"/>
      <c r="C78" s="212"/>
      <c r="D78" s="212"/>
      <c r="E78" s="212"/>
      <c r="F78" s="212"/>
      <c r="G78" s="212"/>
      <c r="H78" s="212"/>
      <c r="I78" s="108"/>
      <c r="J78" s="108"/>
    </row>
    <row r="79" spans="1:10" x14ac:dyDescent="0.25">
      <c r="A79" s="52" t="s">
        <v>0</v>
      </c>
      <c r="B79" s="52" t="s">
        <v>1</v>
      </c>
      <c r="C79" s="29" t="s">
        <v>1250</v>
      </c>
      <c r="D79" s="52" t="s">
        <v>3</v>
      </c>
      <c r="E79" s="52" t="s">
        <v>4</v>
      </c>
      <c r="F79" s="52" t="s">
        <v>5</v>
      </c>
      <c r="G79" s="52" t="s">
        <v>6</v>
      </c>
      <c r="H79" s="52" t="s">
        <v>7</v>
      </c>
      <c r="I79" s="20"/>
      <c r="J79" s="20"/>
    </row>
    <row r="80" spans="1:10" x14ac:dyDescent="0.25">
      <c r="A80" s="47" t="s">
        <v>1860</v>
      </c>
      <c r="B80" s="48">
        <v>5</v>
      </c>
      <c r="C80" s="49" t="s">
        <v>2860</v>
      </c>
      <c r="D80" s="48" t="s">
        <v>2861</v>
      </c>
      <c r="E80" s="48" t="s">
        <v>2462</v>
      </c>
      <c r="F80" s="48">
        <v>2012</v>
      </c>
      <c r="G80" s="47" t="s">
        <v>1767</v>
      </c>
      <c r="H80" s="50">
        <v>3168</v>
      </c>
      <c r="J80" s="20"/>
    </row>
    <row r="81" spans="1:10" x14ac:dyDescent="0.25">
      <c r="A81" s="47" t="s">
        <v>1984</v>
      </c>
      <c r="B81" s="48">
        <v>5</v>
      </c>
      <c r="C81" s="49" t="s">
        <v>2862</v>
      </c>
      <c r="D81" s="48" t="s">
        <v>2863</v>
      </c>
      <c r="E81" s="48" t="s">
        <v>2864</v>
      </c>
      <c r="F81" s="48">
        <v>2016</v>
      </c>
      <c r="G81" s="47"/>
      <c r="H81" s="50">
        <v>1900</v>
      </c>
      <c r="J81" s="20"/>
    </row>
    <row r="82" spans="1:10" x14ac:dyDescent="0.25">
      <c r="A82" s="47" t="s">
        <v>1860</v>
      </c>
      <c r="B82" s="48">
        <v>3</v>
      </c>
      <c r="C82" s="49" t="s">
        <v>2865</v>
      </c>
      <c r="D82" s="48" t="s">
        <v>2866</v>
      </c>
      <c r="E82" s="48" t="s">
        <v>2217</v>
      </c>
      <c r="F82" s="48">
        <v>2014</v>
      </c>
      <c r="G82" s="47" t="s">
        <v>1767</v>
      </c>
      <c r="H82" s="50">
        <v>3091.5</v>
      </c>
      <c r="J82" s="20"/>
    </row>
    <row r="83" spans="1:10" x14ac:dyDescent="0.25">
      <c r="A83" s="47" t="s">
        <v>1860</v>
      </c>
      <c r="B83" s="48">
        <v>5</v>
      </c>
      <c r="C83" s="49" t="s">
        <v>2867</v>
      </c>
      <c r="D83" s="48" t="s">
        <v>2868</v>
      </c>
      <c r="E83" s="48" t="s">
        <v>2217</v>
      </c>
      <c r="F83" s="48">
        <v>2011</v>
      </c>
      <c r="G83" s="47" t="s">
        <v>1767</v>
      </c>
      <c r="H83" s="50">
        <v>5085</v>
      </c>
      <c r="J83" s="20"/>
    </row>
    <row r="84" spans="1:10" x14ac:dyDescent="0.25">
      <c r="A84" s="151" t="s">
        <v>2005</v>
      </c>
      <c r="B84" s="48">
        <v>3</v>
      </c>
      <c r="C84" s="49" t="s">
        <v>2869</v>
      </c>
      <c r="D84" s="48" t="s">
        <v>2870</v>
      </c>
      <c r="E84" s="48"/>
      <c r="F84" s="48"/>
      <c r="G84" s="47"/>
      <c r="H84" s="50">
        <v>3160</v>
      </c>
      <c r="J84" s="20"/>
    </row>
    <row r="85" spans="1:10" x14ac:dyDescent="0.25">
      <c r="A85" s="151" t="s">
        <v>2005</v>
      </c>
      <c r="B85" s="48">
        <v>1</v>
      </c>
      <c r="C85" s="49" t="s">
        <v>2871</v>
      </c>
      <c r="D85" s="48" t="s">
        <v>2872</v>
      </c>
      <c r="E85" s="48"/>
      <c r="F85" s="48"/>
      <c r="G85" s="47"/>
      <c r="H85" s="50">
        <v>712</v>
      </c>
      <c r="J85" s="20"/>
    </row>
    <row r="86" spans="1:10" x14ac:dyDescent="0.25">
      <c r="A86" s="151" t="s">
        <v>2005</v>
      </c>
      <c r="B86" s="48">
        <v>5</v>
      </c>
      <c r="C86" s="49" t="s">
        <v>2873</v>
      </c>
      <c r="D86" s="48" t="s">
        <v>2874</v>
      </c>
      <c r="E86" s="48"/>
      <c r="F86" s="48"/>
      <c r="G86" s="47"/>
      <c r="H86" s="50">
        <v>2760</v>
      </c>
      <c r="J86" s="20"/>
    </row>
    <row r="87" spans="1:10" x14ac:dyDescent="0.25">
      <c r="A87" s="151" t="s">
        <v>2005</v>
      </c>
      <c r="B87" s="48">
        <v>5</v>
      </c>
      <c r="C87" s="49" t="s">
        <v>2875</v>
      </c>
      <c r="D87" s="48" t="s">
        <v>2876</v>
      </c>
      <c r="E87" s="48"/>
      <c r="F87" s="48"/>
      <c r="G87" s="47"/>
      <c r="H87" s="50">
        <v>2160</v>
      </c>
      <c r="J87" s="20"/>
    </row>
    <row r="88" spans="1:10" x14ac:dyDescent="0.25">
      <c r="A88" s="151" t="s">
        <v>2005</v>
      </c>
      <c r="B88" s="48">
        <v>5</v>
      </c>
      <c r="C88" s="49" t="s">
        <v>2877</v>
      </c>
      <c r="D88" s="48" t="s">
        <v>2876</v>
      </c>
      <c r="E88" s="48"/>
      <c r="F88" s="48"/>
      <c r="G88" s="47"/>
      <c r="H88" s="50">
        <v>1920</v>
      </c>
      <c r="J88" s="20"/>
    </row>
    <row r="89" spans="1:10" x14ac:dyDescent="0.25">
      <c r="A89" s="25">
        <v>9</v>
      </c>
      <c r="B89" s="26">
        <f>SUM(B80:B88)</f>
        <v>37</v>
      </c>
      <c r="H89" s="27">
        <f>SUM(H80:H88)</f>
        <v>23956.5</v>
      </c>
      <c r="J89" s="20"/>
    </row>
    <row r="90" spans="1:10" x14ac:dyDescent="0.25">
      <c r="A90" s="28"/>
      <c r="B90" s="29"/>
      <c r="C90" s="20"/>
      <c r="D90" s="20"/>
      <c r="E90" s="20"/>
      <c r="F90" s="20"/>
      <c r="G90" s="20"/>
      <c r="H90" s="30"/>
      <c r="I90" s="20"/>
      <c r="J90" s="20"/>
    </row>
    <row r="91" spans="1:10" x14ac:dyDescent="0.25">
      <c r="A91" s="31"/>
      <c r="B91" s="26"/>
      <c r="H91" s="27"/>
    </row>
    <row r="93" spans="1:10" x14ac:dyDescent="0.25">
      <c r="A93" s="32"/>
      <c r="B93" s="32"/>
      <c r="C93" s="32"/>
      <c r="D93" s="32"/>
      <c r="E93" s="32"/>
      <c r="F93" s="32"/>
      <c r="G93" s="32"/>
      <c r="H93" s="32"/>
      <c r="I93" s="33"/>
      <c r="J93" s="33"/>
    </row>
    <row r="94" spans="1:10" x14ac:dyDescent="0.25">
      <c r="I94" s="7"/>
      <c r="J94" s="33"/>
    </row>
    <row r="95" spans="1:10" ht="21" x14ac:dyDescent="0.35">
      <c r="A95" s="12" t="s">
        <v>1280</v>
      </c>
      <c r="B95" s="12" t="s">
        <v>12</v>
      </c>
      <c r="G95" s="17" t="s">
        <v>7</v>
      </c>
      <c r="H95" s="34">
        <f>+H89</f>
        <v>23956.5</v>
      </c>
      <c r="I95" s="7"/>
      <c r="J95" s="33"/>
    </row>
    <row r="96" spans="1:10" ht="26.25" x14ac:dyDescent="0.4">
      <c r="A96" s="35">
        <f>+A89</f>
        <v>9</v>
      </c>
      <c r="B96" s="35">
        <f>+B89</f>
        <v>37</v>
      </c>
      <c r="C96" s="36" t="s">
        <v>14</v>
      </c>
      <c r="D96" s="32"/>
      <c r="E96" s="32"/>
      <c r="F96" s="32"/>
      <c r="G96" s="32"/>
      <c r="H96" s="32"/>
      <c r="I96" s="33"/>
      <c r="J96" s="33"/>
    </row>
    <row r="98" spans="5:8" x14ac:dyDescent="0.25">
      <c r="E98" s="12" t="s">
        <v>1280</v>
      </c>
      <c r="F98" s="12" t="s">
        <v>12</v>
      </c>
    </row>
    <row r="99" spans="5:8" ht="26.25" x14ac:dyDescent="0.4">
      <c r="E99" s="35">
        <f>+A64+A72+A96</f>
        <v>67</v>
      </c>
      <c r="F99" s="35">
        <f>+B64+B72+B96</f>
        <v>209</v>
      </c>
      <c r="G99" s="17" t="s">
        <v>41</v>
      </c>
      <c r="H99" s="34">
        <f>+H75+H95</f>
        <v>131400.5</v>
      </c>
    </row>
  </sheetData>
  <mergeCells count="4">
    <mergeCell ref="A1:J1"/>
    <mergeCell ref="A77:J77"/>
    <mergeCell ref="A2:H2"/>
    <mergeCell ref="A78:H7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6"/>
  <sheetViews>
    <sheetView topLeftCell="A69" workbookViewId="0">
      <pane xSplit="1" topLeftCell="E1" activePane="topRight" state="frozen"/>
      <selection pane="topRight" activeCell="F97" sqref="F97"/>
    </sheetView>
  </sheetViews>
  <sheetFormatPr baseColWidth="10" defaultRowHeight="15" x14ac:dyDescent="0.25"/>
  <cols>
    <col min="3" max="3" width="71.5703125" customWidth="1"/>
    <col min="4" max="4" width="54.85546875" customWidth="1"/>
    <col min="5" max="5" width="35.140625" customWidth="1"/>
    <col min="6" max="6" width="14.28515625" customWidth="1"/>
    <col min="7" max="7" width="29.28515625" customWidth="1"/>
    <col min="8" max="8" width="24.8554687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35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04">
        <v>1102</v>
      </c>
      <c r="B4" s="204">
        <v>3</v>
      </c>
      <c r="C4" s="59" t="s">
        <v>960</v>
      </c>
      <c r="D4" s="59" t="s">
        <v>960</v>
      </c>
      <c r="E4" s="61" t="s">
        <v>1507</v>
      </c>
      <c r="F4" s="103"/>
      <c r="G4" s="61" t="s">
        <v>10</v>
      </c>
      <c r="H4" s="104">
        <v>939</v>
      </c>
      <c r="I4" s="7"/>
      <c r="J4" s="8"/>
    </row>
    <row r="5" spans="1:10" x14ac:dyDescent="0.25">
      <c r="A5" s="204">
        <v>1104</v>
      </c>
      <c r="B5" s="204">
        <v>3</v>
      </c>
      <c r="C5" s="59" t="s">
        <v>961</v>
      </c>
      <c r="D5" s="59" t="s">
        <v>961</v>
      </c>
      <c r="E5" s="61" t="s">
        <v>971</v>
      </c>
      <c r="F5" s="103"/>
      <c r="G5" s="61" t="s">
        <v>10</v>
      </c>
      <c r="H5" s="104">
        <v>870</v>
      </c>
      <c r="I5" s="7"/>
      <c r="J5" s="8"/>
    </row>
    <row r="6" spans="1:10" x14ac:dyDescent="0.25">
      <c r="A6" s="204">
        <v>1105</v>
      </c>
      <c r="B6" s="204">
        <v>3</v>
      </c>
      <c r="C6" s="59" t="s">
        <v>962</v>
      </c>
      <c r="D6" s="59" t="s">
        <v>962</v>
      </c>
      <c r="E6" s="61" t="s">
        <v>971</v>
      </c>
      <c r="F6" s="103"/>
      <c r="G6" s="61" t="s">
        <v>10</v>
      </c>
      <c r="H6" s="104">
        <v>894</v>
      </c>
      <c r="I6" s="7"/>
      <c r="J6" s="8"/>
    </row>
    <row r="7" spans="1:10" x14ac:dyDescent="0.25">
      <c r="A7" s="204">
        <v>1111</v>
      </c>
      <c r="B7" s="204">
        <v>2</v>
      </c>
      <c r="C7" s="59" t="s">
        <v>963</v>
      </c>
      <c r="D7" s="59" t="s">
        <v>963</v>
      </c>
      <c r="E7" s="61" t="s">
        <v>972</v>
      </c>
      <c r="F7" s="62">
        <v>2015</v>
      </c>
      <c r="G7" s="61" t="s">
        <v>9</v>
      </c>
      <c r="H7" s="104">
        <v>1610</v>
      </c>
      <c r="I7" s="7"/>
      <c r="J7" s="8"/>
    </row>
    <row r="8" spans="1:10" ht="30" x14ac:dyDescent="0.25">
      <c r="A8" s="204">
        <v>1113</v>
      </c>
      <c r="B8" s="204">
        <v>2</v>
      </c>
      <c r="C8" s="59" t="s">
        <v>964</v>
      </c>
      <c r="D8" s="59" t="s">
        <v>964</v>
      </c>
      <c r="E8" s="61" t="s">
        <v>973</v>
      </c>
      <c r="F8" s="62">
        <v>2014</v>
      </c>
      <c r="G8" s="61" t="s">
        <v>9</v>
      </c>
      <c r="H8" s="104">
        <v>780</v>
      </c>
      <c r="I8" s="7"/>
      <c r="J8" s="8"/>
    </row>
    <row r="9" spans="1:10" x14ac:dyDescent="0.25">
      <c r="A9" s="204">
        <v>1114</v>
      </c>
      <c r="B9" s="204">
        <v>2</v>
      </c>
      <c r="C9" s="59" t="s">
        <v>965</v>
      </c>
      <c r="D9" s="59" t="s">
        <v>965</v>
      </c>
      <c r="E9" s="61" t="s">
        <v>974</v>
      </c>
      <c r="F9" s="62">
        <v>2011</v>
      </c>
      <c r="G9" s="61" t="s">
        <v>9</v>
      </c>
      <c r="H9" s="104">
        <v>2014</v>
      </c>
      <c r="I9" s="7"/>
      <c r="J9" s="8"/>
    </row>
    <row r="10" spans="1:10" ht="30" x14ac:dyDescent="0.25">
      <c r="A10" s="204">
        <v>1116</v>
      </c>
      <c r="B10" s="204">
        <v>2</v>
      </c>
      <c r="C10" s="59" t="s">
        <v>966</v>
      </c>
      <c r="D10" s="59" t="s">
        <v>966</v>
      </c>
      <c r="E10" s="61" t="s">
        <v>1508</v>
      </c>
      <c r="F10" s="62">
        <v>2011</v>
      </c>
      <c r="G10" s="61" t="s">
        <v>9</v>
      </c>
      <c r="H10" s="104">
        <v>810</v>
      </c>
      <c r="I10" s="7"/>
      <c r="J10" s="8"/>
    </row>
    <row r="11" spans="1:10" x14ac:dyDescent="0.25">
      <c r="A11" s="204">
        <v>1118</v>
      </c>
      <c r="B11" s="204">
        <v>2</v>
      </c>
      <c r="C11" s="59" t="s">
        <v>967</v>
      </c>
      <c r="D11" s="59" t="s">
        <v>967</v>
      </c>
      <c r="E11" s="61" t="s">
        <v>1509</v>
      </c>
      <c r="F11" s="62">
        <v>2016</v>
      </c>
      <c r="G11" s="61" t="s">
        <v>9</v>
      </c>
      <c r="H11" s="104">
        <v>834</v>
      </c>
      <c r="I11" s="7"/>
      <c r="J11" s="8"/>
    </row>
    <row r="12" spans="1:10" ht="30" x14ac:dyDescent="0.25">
      <c r="A12" s="204">
        <v>1119</v>
      </c>
      <c r="B12" s="204">
        <v>2</v>
      </c>
      <c r="C12" s="59" t="s">
        <v>968</v>
      </c>
      <c r="D12" s="59" t="s">
        <v>968</v>
      </c>
      <c r="E12" s="61" t="s">
        <v>975</v>
      </c>
      <c r="F12" s="62">
        <v>2010</v>
      </c>
      <c r="G12" s="61" t="s">
        <v>9</v>
      </c>
      <c r="H12" s="104">
        <v>550</v>
      </c>
      <c r="I12" s="7"/>
      <c r="J12" s="8"/>
    </row>
    <row r="13" spans="1:10" x14ac:dyDescent="0.25">
      <c r="A13" s="204">
        <v>1121</v>
      </c>
      <c r="B13" s="204">
        <v>2</v>
      </c>
      <c r="C13" s="59" t="s">
        <v>969</v>
      </c>
      <c r="D13" s="59" t="s">
        <v>969</v>
      </c>
      <c r="E13" s="61" t="s">
        <v>1510</v>
      </c>
      <c r="F13" s="62">
        <v>2002</v>
      </c>
      <c r="G13" s="61" t="s">
        <v>9</v>
      </c>
      <c r="H13" s="104">
        <v>1014</v>
      </c>
      <c r="I13" s="7"/>
      <c r="J13" s="8"/>
    </row>
    <row r="14" spans="1:10" ht="45" x14ac:dyDescent="0.25">
      <c r="A14" s="204">
        <v>1122</v>
      </c>
      <c r="B14" s="204">
        <v>2</v>
      </c>
      <c r="C14" s="59" t="s">
        <v>970</v>
      </c>
      <c r="D14" s="59" t="s">
        <v>970</v>
      </c>
      <c r="E14" s="61" t="s">
        <v>1511</v>
      </c>
      <c r="F14" s="62">
        <v>2002</v>
      </c>
      <c r="G14" s="61" t="s">
        <v>9</v>
      </c>
      <c r="H14" s="104">
        <v>626</v>
      </c>
      <c r="I14" s="7"/>
      <c r="J14" s="8"/>
    </row>
    <row r="15" spans="1:10" x14ac:dyDescent="0.25">
      <c r="A15" s="10">
        <v>13</v>
      </c>
      <c r="B15" s="10">
        <f>SUM(B4:B14)</f>
        <v>25</v>
      </c>
      <c r="H15" s="11">
        <f>SUM(H4:H14)</f>
        <v>10941</v>
      </c>
      <c r="I15" s="7"/>
      <c r="J15" s="8"/>
    </row>
    <row r="16" spans="1:10" x14ac:dyDescent="0.25">
      <c r="I16" s="7"/>
      <c r="J16" s="8"/>
    </row>
    <row r="17" spans="1:10" x14ac:dyDescent="0.25">
      <c r="A17" s="12" t="s">
        <v>1280</v>
      </c>
      <c r="B17" s="12" t="s">
        <v>12</v>
      </c>
      <c r="I17" s="7"/>
      <c r="J17" s="8"/>
    </row>
    <row r="18" spans="1:10" ht="26.25" x14ac:dyDescent="0.4">
      <c r="A18" s="13">
        <f>+A15</f>
        <v>13</v>
      </c>
      <c r="B18" s="13">
        <f>+B15</f>
        <v>25</v>
      </c>
      <c r="C18" s="14" t="s">
        <v>13</v>
      </c>
      <c r="D18" s="1"/>
      <c r="E18" s="1"/>
      <c r="F18" s="1"/>
      <c r="G18" s="1"/>
      <c r="H18" s="1"/>
      <c r="I18" s="8"/>
      <c r="J18" s="8"/>
    </row>
    <row r="19" spans="1:10" x14ac:dyDescent="0.25">
      <c r="I19" s="7"/>
      <c r="J19" s="7"/>
    </row>
    <row r="20" spans="1:10" x14ac:dyDescent="0.25">
      <c r="I20" s="7"/>
      <c r="J20" s="7"/>
    </row>
    <row r="21" spans="1:10" x14ac:dyDescent="0.25">
      <c r="A21" s="15" t="s">
        <v>1820</v>
      </c>
      <c r="B21" s="15" t="s">
        <v>1</v>
      </c>
      <c r="C21" s="15" t="s">
        <v>1250</v>
      </c>
      <c r="D21" s="15" t="s">
        <v>3</v>
      </c>
      <c r="E21" s="15" t="s">
        <v>4</v>
      </c>
      <c r="F21" s="15" t="s">
        <v>5</v>
      </c>
      <c r="G21" s="15" t="s">
        <v>6</v>
      </c>
      <c r="H21" s="15" t="s">
        <v>7</v>
      </c>
      <c r="I21" s="16"/>
      <c r="J21" s="16"/>
    </row>
    <row r="22" spans="1:10" x14ac:dyDescent="0.25">
      <c r="A22" s="69" t="s">
        <v>1585</v>
      </c>
      <c r="B22" s="69">
        <v>2</v>
      </c>
      <c r="C22" s="5" t="s">
        <v>1665</v>
      </c>
      <c r="D22" s="5" t="s">
        <v>1666</v>
      </c>
      <c r="E22" s="5" t="s">
        <v>1667</v>
      </c>
      <c r="F22" s="5">
        <v>2017</v>
      </c>
      <c r="G22" s="5"/>
      <c r="H22" s="55">
        <v>800</v>
      </c>
      <c r="I22" s="7"/>
      <c r="J22" s="16"/>
    </row>
    <row r="23" spans="1:10" x14ac:dyDescent="0.25">
      <c r="A23" s="69" t="s">
        <v>1585</v>
      </c>
      <c r="B23" s="69">
        <v>2</v>
      </c>
      <c r="C23" s="5" t="s">
        <v>1668</v>
      </c>
      <c r="D23" s="5"/>
      <c r="E23" s="5" t="s">
        <v>1667</v>
      </c>
      <c r="F23" s="5"/>
      <c r="G23" s="5"/>
      <c r="H23" s="55">
        <v>560</v>
      </c>
      <c r="I23" s="7"/>
      <c r="J23" s="16"/>
    </row>
    <row r="24" spans="1:10" x14ac:dyDescent="0.25">
      <c r="A24" s="69" t="s">
        <v>1585</v>
      </c>
      <c r="B24" s="69">
        <v>2</v>
      </c>
      <c r="C24" s="5" t="s">
        <v>1669</v>
      </c>
      <c r="D24" s="5" t="s">
        <v>1602</v>
      </c>
      <c r="E24" s="5" t="s">
        <v>1667</v>
      </c>
      <c r="F24" s="5">
        <v>2017</v>
      </c>
      <c r="G24" s="5"/>
      <c r="H24" s="55">
        <v>1440</v>
      </c>
      <c r="I24" s="7"/>
      <c r="J24" s="16"/>
    </row>
    <row r="25" spans="1:10" x14ac:dyDescent="0.25">
      <c r="A25" s="69" t="s">
        <v>1585</v>
      </c>
      <c r="B25" s="69">
        <v>2</v>
      </c>
      <c r="C25" s="5" t="s">
        <v>1670</v>
      </c>
      <c r="D25" s="5"/>
      <c r="E25" s="5" t="s">
        <v>1591</v>
      </c>
      <c r="F25" s="5"/>
      <c r="G25" s="5"/>
      <c r="H25" s="55">
        <v>1440</v>
      </c>
      <c r="I25" s="7"/>
      <c r="J25" s="16"/>
    </row>
    <row r="26" spans="1:10" ht="30" x14ac:dyDescent="0.25">
      <c r="A26" s="69" t="s">
        <v>1585</v>
      </c>
      <c r="B26" s="69">
        <v>2</v>
      </c>
      <c r="C26" s="9" t="s">
        <v>1671</v>
      </c>
      <c r="D26" s="5" t="s">
        <v>1672</v>
      </c>
      <c r="E26" s="5" t="s">
        <v>1673</v>
      </c>
      <c r="F26" s="5">
        <v>2017</v>
      </c>
      <c r="G26" s="5"/>
      <c r="H26" s="55">
        <v>2496</v>
      </c>
      <c r="I26" s="7"/>
      <c r="J26" s="16"/>
    </row>
    <row r="27" spans="1:10" x14ac:dyDescent="0.25">
      <c r="A27" s="69" t="s">
        <v>1585</v>
      </c>
      <c r="B27" s="69">
        <v>2</v>
      </c>
      <c r="C27" s="5" t="s">
        <v>1674</v>
      </c>
      <c r="D27" s="5" t="s">
        <v>1675</v>
      </c>
      <c r="E27" s="5" t="s">
        <v>1645</v>
      </c>
      <c r="F27" s="5"/>
      <c r="G27" s="5"/>
      <c r="H27" s="55">
        <v>3200</v>
      </c>
      <c r="I27" s="7"/>
      <c r="J27" s="16"/>
    </row>
    <row r="28" spans="1:10" x14ac:dyDescent="0.25">
      <c r="A28" s="69" t="s">
        <v>1585</v>
      </c>
      <c r="B28" s="69">
        <v>1</v>
      </c>
      <c r="C28" s="5" t="s">
        <v>1678</v>
      </c>
      <c r="D28" s="5" t="s">
        <v>1676</v>
      </c>
      <c r="E28" s="5" t="s">
        <v>1677</v>
      </c>
      <c r="F28" s="5">
        <v>2015</v>
      </c>
      <c r="G28" s="5"/>
      <c r="H28" s="55">
        <v>640</v>
      </c>
      <c r="I28" s="7"/>
      <c r="J28" s="16"/>
    </row>
    <row r="29" spans="1:10" x14ac:dyDescent="0.25">
      <c r="A29" s="69" t="s">
        <v>1585</v>
      </c>
      <c r="B29" s="69">
        <v>2</v>
      </c>
      <c r="C29" s="5" t="s">
        <v>1679</v>
      </c>
      <c r="D29" s="5" t="s">
        <v>1680</v>
      </c>
      <c r="E29" s="5" t="s">
        <v>1681</v>
      </c>
      <c r="F29" s="5">
        <v>2017</v>
      </c>
      <c r="G29" s="5"/>
      <c r="H29" s="55">
        <v>576</v>
      </c>
      <c r="I29" s="7"/>
      <c r="J29" s="16"/>
    </row>
    <row r="30" spans="1:10" x14ac:dyDescent="0.25">
      <c r="A30" s="69" t="s">
        <v>1585</v>
      </c>
      <c r="B30" s="69">
        <v>2</v>
      </c>
      <c r="C30" s="5" t="s">
        <v>1682</v>
      </c>
      <c r="D30" s="5" t="s">
        <v>1683</v>
      </c>
      <c r="E30" s="5" t="s">
        <v>1684</v>
      </c>
      <c r="F30" s="5">
        <v>2016</v>
      </c>
      <c r="G30" s="5"/>
      <c r="H30" s="55">
        <v>1280</v>
      </c>
      <c r="I30" s="7"/>
      <c r="J30" s="16"/>
    </row>
    <row r="31" spans="1:10" x14ac:dyDescent="0.25">
      <c r="A31" s="69" t="s">
        <v>1585</v>
      </c>
      <c r="B31" s="69">
        <v>2</v>
      </c>
      <c r="C31" s="5" t="s">
        <v>1685</v>
      </c>
      <c r="D31" s="5" t="s">
        <v>1686</v>
      </c>
      <c r="E31" s="5" t="s">
        <v>1687</v>
      </c>
      <c r="F31" s="5">
        <v>2016</v>
      </c>
      <c r="G31" s="5"/>
      <c r="H31" s="55">
        <v>720</v>
      </c>
      <c r="I31" s="7"/>
      <c r="J31" s="16"/>
    </row>
    <row r="32" spans="1:10" x14ac:dyDescent="0.25">
      <c r="A32" s="69" t="s">
        <v>1585</v>
      </c>
      <c r="B32" s="69">
        <v>1</v>
      </c>
      <c r="C32" s="5" t="s">
        <v>1688</v>
      </c>
      <c r="D32" s="5" t="s">
        <v>1689</v>
      </c>
      <c r="E32" s="5" t="s">
        <v>1690</v>
      </c>
      <c r="F32" s="5">
        <v>2017</v>
      </c>
      <c r="G32" s="5"/>
      <c r="H32" s="55">
        <v>400</v>
      </c>
      <c r="I32" s="7"/>
      <c r="J32" s="16"/>
    </row>
    <row r="33" spans="1:10" x14ac:dyDescent="0.25">
      <c r="A33" s="69">
        <v>383</v>
      </c>
      <c r="B33" s="69">
        <v>10</v>
      </c>
      <c r="C33" s="5" t="s">
        <v>1768</v>
      </c>
      <c r="D33" s="5"/>
      <c r="E33" s="5"/>
      <c r="F33" s="5"/>
      <c r="G33" s="5" t="s">
        <v>9</v>
      </c>
      <c r="H33" s="55">
        <v>9160</v>
      </c>
      <c r="I33" s="7"/>
      <c r="J33" s="16"/>
    </row>
    <row r="34" spans="1:10" x14ac:dyDescent="0.25">
      <c r="A34" s="10">
        <v>12</v>
      </c>
      <c r="B34" s="10">
        <f>SUM(B22:B33)</f>
        <v>30</v>
      </c>
      <c r="H34" s="11">
        <f>SUM(H22:H33)</f>
        <v>22712</v>
      </c>
      <c r="I34" s="7"/>
      <c r="J34" s="16"/>
    </row>
    <row r="35" spans="1:10" x14ac:dyDescent="0.25">
      <c r="H35" s="11"/>
      <c r="I35" s="7"/>
      <c r="J35" s="16"/>
    </row>
    <row r="36" spans="1:10" x14ac:dyDescent="0.25">
      <c r="A36" s="12" t="s">
        <v>1280</v>
      </c>
      <c r="B36" s="12" t="s">
        <v>12</v>
      </c>
      <c r="I36" s="7"/>
      <c r="J36" s="16"/>
    </row>
    <row r="37" spans="1:10" ht="26.25" x14ac:dyDescent="0.4">
      <c r="A37" s="13">
        <f>+A34</f>
        <v>12</v>
      </c>
      <c r="B37" s="13">
        <f>+B34</f>
        <v>30</v>
      </c>
      <c r="C37" s="19" t="s">
        <v>1695</v>
      </c>
      <c r="D37" s="15"/>
      <c r="E37" s="15"/>
      <c r="F37" s="15"/>
      <c r="G37" s="15"/>
      <c r="H37" s="15"/>
      <c r="I37" s="16"/>
      <c r="J37" s="16"/>
    </row>
    <row r="39" spans="1:10" x14ac:dyDescent="0.25">
      <c r="E39" s="12" t="s">
        <v>1280</v>
      </c>
      <c r="F39" s="12" t="s">
        <v>12</v>
      </c>
    </row>
    <row r="40" spans="1:10" ht="26.25" x14ac:dyDescent="0.4">
      <c r="E40" s="13">
        <f>+A18+A37</f>
        <v>25</v>
      </c>
      <c r="F40" s="13">
        <f>+B18+B37</f>
        <v>55</v>
      </c>
      <c r="G40" s="17" t="s">
        <v>7</v>
      </c>
      <c r="H40" s="18">
        <f>+H15+H34</f>
        <v>33653</v>
      </c>
    </row>
    <row r="42" spans="1:10" ht="27.75" x14ac:dyDescent="0.4">
      <c r="A42" s="209" t="s">
        <v>16</v>
      </c>
      <c r="B42" s="209"/>
      <c r="C42" s="209"/>
      <c r="D42" s="209"/>
      <c r="E42" s="209"/>
      <c r="F42" s="209"/>
      <c r="G42" s="209"/>
      <c r="H42" s="209"/>
      <c r="I42" s="209"/>
      <c r="J42" s="209"/>
    </row>
    <row r="43" spans="1:10" ht="27.75" x14ac:dyDescent="0.4">
      <c r="A43" s="212" t="s">
        <v>35</v>
      </c>
      <c r="B43" s="212"/>
      <c r="C43" s="212"/>
      <c r="D43" s="212"/>
      <c r="E43" s="212"/>
      <c r="F43" s="212"/>
      <c r="G43" s="212"/>
      <c r="H43" s="212"/>
      <c r="I43" s="108"/>
      <c r="J43" s="108"/>
    </row>
    <row r="44" spans="1:10" x14ac:dyDescent="0.25">
      <c r="A44" s="52" t="s">
        <v>0</v>
      </c>
      <c r="B44" s="52" t="s">
        <v>1</v>
      </c>
      <c r="C44" s="29" t="s">
        <v>1250</v>
      </c>
      <c r="D44" s="52" t="s">
        <v>3</v>
      </c>
      <c r="E44" s="52" t="s">
        <v>4</v>
      </c>
      <c r="F44" s="52" t="s">
        <v>5</v>
      </c>
      <c r="G44" s="52" t="s">
        <v>6</v>
      </c>
      <c r="H44" s="52" t="s">
        <v>7</v>
      </c>
      <c r="I44" s="20"/>
      <c r="J44" s="20"/>
    </row>
    <row r="45" spans="1:10" x14ac:dyDescent="0.25">
      <c r="A45" s="47" t="s">
        <v>1984</v>
      </c>
      <c r="B45" s="48">
        <v>3</v>
      </c>
      <c r="C45" s="49" t="s">
        <v>2878</v>
      </c>
      <c r="D45" s="48" t="s">
        <v>2879</v>
      </c>
      <c r="E45" s="48" t="s">
        <v>2749</v>
      </c>
      <c r="F45" s="48">
        <v>2016</v>
      </c>
      <c r="G45" s="47" t="s">
        <v>1767</v>
      </c>
      <c r="H45" s="50">
        <v>1548</v>
      </c>
      <c r="J45" s="20"/>
    </row>
    <row r="46" spans="1:10" x14ac:dyDescent="0.25">
      <c r="A46" s="47" t="s">
        <v>1984</v>
      </c>
      <c r="B46" s="48">
        <v>3</v>
      </c>
      <c r="C46" s="49" t="s">
        <v>2880</v>
      </c>
      <c r="D46" s="48" t="s">
        <v>2881</v>
      </c>
      <c r="E46" s="48" t="s">
        <v>587</v>
      </c>
      <c r="F46" s="48">
        <v>2016</v>
      </c>
      <c r="G46" s="47" t="s">
        <v>1767</v>
      </c>
      <c r="H46" s="50">
        <v>1248</v>
      </c>
      <c r="J46" s="20"/>
    </row>
    <row r="47" spans="1:10" x14ac:dyDescent="0.25">
      <c r="A47" s="47" t="s">
        <v>1984</v>
      </c>
      <c r="B47" s="48">
        <v>2</v>
      </c>
      <c r="C47" s="49" t="s">
        <v>2882</v>
      </c>
      <c r="D47" s="48" t="s">
        <v>2212</v>
      </c>
      <c r="E47" s="48" t="s">
        <v>2883</v>
      </c>
      <c r="F47" s="48">
        <v>2017</v>
      </c>
      <c r="G47" s="47" t="s">
        <v>1767</v>
      </c>
      <c r="H47" s="50">
        <v>1328</v>
      </c>
      <c r="J47" s="20"/>
    </row>
    <row r="48" spans="1:10" x14ac:dyDescent="0.25">
      <c r="A48" s="47" t="s">
        <v>1984</v>
      </c>
      <c r="B48" s="48">
        <v>2</v>
      </c>
      <c r="C48" s="49" t="s">
        <v>2884</v>
      </c>
      <c r="D48" s="48" t="s">
        <v>2885</v>
      </c>
      <c r="E48" s="48" t="s">
        <v>2886</v>
      </c>
      <c r="F48" s="48">
        <v>2015</v>
      </c>
      <c r="G48" s="47" t="s">
        <v>1767</v>
      </c>
      <c r="H48" s="50">
        <v>1196</v>
      </c>
      <c r="J48" s="20"/>
    </row>
    <row r="49" spans="1:10" x14ac:dyDescent="0.25">
      <c r="A49" s="47" t="s">
        <v>1984</v>
      </c>
      <c r="B49" s="48">
        <v>2</v>
      </c>
      <c r="C49" s="49" t="s">
        <v>2887</v>
      </c>
      <c r="D49" s="48" t="s">
        <v>2888</v>
      </c>
      <c r="E49" s="48" t="s">
        <v>2886</v>
      </c>
      <c r="F49" s="48">
        <v>2016</v>
      </c>
      <c r="G49" s="47" t="s">
        <v>1767</v>
      </c>
      <c r="H49" s="50">
        <v>1244</v>
      </c>
      <c r="J49" s="20"/>
    </row>
    <row r="50" spans="1:10" x14ac:dyDescent="0.25">
      <c r="A50" s="47" t="s">
        <v>1984</v>
      </c>
      <c r="B50" s="48">
        <v>2</v>
      </c>
      <c r="C50" s="49" t="s">
        <v>2889</v>
      </c>
      <c r="D50" s="48" t="s">
        <v>2890</v>
      </c>
      <c r="E50" s="48" t="s">
        <v>570</v>
      </c>
      <c r="F50" s="48">
        <v>2017</v>
      </c>
      <c r="G50" s="47" t="s">
        <v>1767</v>
      </c>
      <c r="H50" s="50">
        <v>1032</v>
      </c>
      <c r="J50" s="20"/>
    </row>
    <row r="51" spans="1:10" x14ac:dyDescent="0.25">
      <c r="A51" s="47" t="s">
        <v>1984</v>
      </c>
      <c r="B51" s="48">
        <v>2</v>
      </c>
      <c r="C51" s="49" t="s">
        <v>2891</v>
      </c>
      <c r="D51" s="48" t="s">
        <v>2892</v>
      </c>
      <c r="E51" s="48" t="s">
        <v>570</v>
      </c>
      <c r="F51" s="48">
        <v>2017</v>
      </c>
      <c r="G51" s="47" t="s">
        <v>1767</v>
      </c>
      <c r="H51" s="50">
        <v>856</v>
      </c>
      <c r="J51" s="20"/>
    </row>
    <row r="52" spans="1:10" x14ac:dyDescent="0.25">
      <c r="A52" s="47" t="s">
        <v>1984</v>
      </c>
      <c r="B52" s="48">
        <v>2</v>
      </c>
      <c r="C52" s="49" t="s">
        <v>2893</v>
      </c>
      <c r="D52" s="48" t="s">
        <v>2894</v>
      </c>
      <c r="E52" s="48" t="s">
        <v>2895</v>
      </c>
      <c r="F52" s="48">
        <v>2016</v>
      </c>
      <c r="G52" s="47" t="s">
        <v>1767</v>
      </c>
      <c r="H52" s="50">
        <v>768</v>
      </c>
      <c r="J52" s="20"/>
    </row>
    <row r="53" spans="1:10" x14ac:dyDescent="0.25">
      <c r="A53" s="47" t="s">
        <v>1984</v>
      </c>
      <c r="B53" s="48">
        <v>2</v>
      </c>
      <c r="C53" s="49" t="s">
        <v>2896</v>
      </c>
      <c r="D53" s="48" t="s">
        <v>2894</v>
      </c>
      <c r="E53" s="48" t="s">
        <v>2895</v>
      </c>
      <c r="F53" s="48">
        <v>2016</v>
      </c>
      <c r="G53" s="47" t="s">
        <v>1767</v>
      </c>
      <c r="H53" s="50">
        <v>958.4</v>
      </c>
      <c r="J53" s="20"/>
    </row>
    <row r="54" spans="1:10" x14ac:dyDescent="0.25">
      <c r="A54" s="47" t="s">
        <v>1984</v>
      </c>
      <c r="B54" s="48">
        <v>2</v>
      </c>
      <c r="C54" s="49" t="s">
        <v>2897</v>
      </c>
      <c r="D54" s="48" t="s">
        <v>2898</v>
      </c>
      <c r="E54" s="48" t="s">
        <v>2899</v>
      </c>
      <c r="F54" s="48">
        <v>2016</v>
      </c>
      <c r="G54" s="47" t="s">
        <v>1767</v>
      </c>
      <c r="H54" s="50">
        <v>1698.3</v>
      </c>
      <c r="J54" s="20"/>
    </row>
    <row r="55" spans="1:10" x14ac:dyDescent="0.25">
      <c r="A55" s="47" t="s">
        <v>1984</v>
      </c>
      <c r="B55" s="48">
        <v>2</v>
      </c>
      <c r="C55" s="49" t="s">
        <v>2900</v>
      </c>
      <c r="D55" s="48" t="s">
        <v>2901</v>
      </c>
      <c r="E55" s="48" t="s">
        <v>2895</v>
      </c>
      <c r="F55" s="48">
        <v>2016</v>
      </c>
      <c r="G55" s="47" t="s">
        <v>1767</v>
      </c>
      <c r="H55" s="50">
        <v>334.4</v>
      </c>
      <c r="J55" s="20"/>
    </row>
    <row r="56" spans="1:10" x14ac:dyDescent="0.25">
      <c r="A56" s="47" t="s">
        <v>1984</v>
      </c>
      <c r="B56" s="48">
        <v>1</v>
      </c>
      <c r="C56" s="49" t="s">
        <v>2902</v>
      </c>
      <c r="D56" s="48" t="s">
        <v>2903</v>
      </c>
      <c r="E56" s="48" t="s">
        <v>2904</v>
      </c>
      <c r="F56" s="48">
        <v>2016</v>
      </c>
      <c r="G56" s="47" t="s">
        <v>1767</v>
      </c>
      <c r="H56" s="50">
        <v>211.65</v>
      </c>
      <c r="J56" s="20"/>
    </row>
    <row r="57" spans="1:10" x14ac:dyDescent="0.25">
      <c r="A57" s="47" t="s">
        <v>1984</v>
      </c>
      <c r="B57" s="48">
        <v>1</v>
      </c>
      <c r="C57" s="49" t="s">
        <v>2905</v>
      </c>
      <c r="D57" s="48" t="s">
        <v>2906</v>
      </c>
      <c r="E57" s="48" t="s">
        <v>2739</v>
      </c>
      <c r="F57" s="48">
        <v>2013</v>
      </c>
      <c r="G57" s="47" t="s">
        <v>1767</v>
      </c>
      <c r="H57" s="50">
        <v>526</v>
      </c>
      <c r="J57" s="20"/>
    </row>
    <row r="58" spans="1:10" x14ac:dyDescent="0.25">
      <c r="A58" s="47" t="s">
        <v>1984</v>
      </c>
      <c r="B58" s="48">
        <v>1</v>
      </c>
      <c r="C58" s="49" t="s">
        <v>2907</v>
      </c>
      <c r="D58" s="48" t="s">
        <v>2908</v>
      </c>
      <c r="E58" s="48" t="s">
        <v>2749</v>
      </c>
      <c r="F58" s="48">
        <v>2015</v>
      </c>
      <c r="G58" s="47" t="s">
        <v>1767</v>
      </c>
      <c r="H58" s="50">
        <v>472</v>
      </c>
      <c r="J58" s="20"/>
    </row>
    <row r="59" spans="1:10" x14ac:dyDescent="0.25">
      <c r="A59" s="47" t="s">
        <v>1984</v>
      </c>
      <c r="B59" s="48">
        <v>1</v>
      </c>
      <c r="C59" s="49" t="s">
        <v>2909</v>
      </c>
      <c r="D59" s="48" t="s">
        <v>2910</v>
      </c>
      <c r="E59" s="48" t="s">
        <v>2553</v>
      </c>
      <c r="F59" s="48">
        <v>2016</v>
      </c>
      <c r="G59" s="47" t="s">
        <v>1767</v>
      </c>
      <c r="H59" s="50">
        <v>328</v>
      </c>
      <c r="J59" s="20"/>
    </row>
    <row r="60" spans="1:10" x14ac:dyDescent="0.25">
      <c r="A60" s="47" t="s">
        <v>1984</v>
      </c>
      <c r="B60" s="48">
        <v>1</v>
      </c>
      <c r="C60" s="49" t="s">
        <v>2911</v>
      </c>
      <c r="D60" s="48" t="s">
        <v>2912</v>
      </c>
      <c r="E60" s="48" t="s">
        <v>2553</v>
      </c>
      <c r="F60" s="48">
        <v>2016</v>
      </c>
      <c r="G60" s="47" t="s">
        <v>1767</v>
      </c>
      <c r="H60" s="50">
        <v>236</v>
      </c>
      <c r="J60" s="20"/>
    </row>
    <row r="61" spans="1:10" x14ac:dyDescent="0.25">
      <c r="A61" s="47" t="s">
        <v>1984</v>
      </c>
      <c r="B61" s="48">
        <v>1</v>
      </c>
      <c r="C61" s="49" t="s">
        <v>2913</v>
      </c>
      <c r="D61" s="48" t="s">
        <v>2914</v>
      </c>
      <c r="E61" s="48" t="s">
        <v>2553</v>
      </c>
      <c r="F61" s="48">
        <v>2017</v>
      </c>
      <c r="G61" s="47" t="s">
        <v>1767</v>
      </c>
      <c r="H61" s="50">
        <v>224</v>
      </c>
      <c r="J61" s="20"/>
    </row>
    <row r="62" spans="1:10" x14ac:dyDescent="0.25">
      <c r="A62" s="47" t="s">
        <v>1984</v>
      </c>
      <c r="B62" s="48">
        <v>1</v>
      </c>
      <c r="C62" s="49" t="s">
        <v>2915</v>
      </c>
      <c r="D62" s="48" t="s">
        <v>2916</v>
      </c>
      <c r="E62" s="48" t="s">
        <v>2553</v>
      </c>
      <c r="F62" s="48">
        <v>2017</v>
      </c>
      <c r="G62" s="47" t="s">
        <v>1767</v>
      </c>
      <c r="H62" s="50">
        <v>200</v>
      </c>
      <c r="J62" s="20"/>
    </row>
    <row r="63" spans="1:10" x14ac:dyDescent="0.25">
      <c r="A63" s="47" t="s">
        <v>1984</v>
      </c>
      <c r="B63" s="48">
        <v>1</v>
      </c>
      <c r="C63" s="49" t="s">
        <v>2917</v>
      </c>
      <c r="D63" s="48" t="s">
        <v>2918</v>
      </c>
      <c r="E63" s="48" t="s">
        <v>570</v>
      </c>
      <c r="F63" s="48">
        <v>2017</v>
      </c>
      <c r="G63" s="47" t="s">
        <v>1767</v>
      </c>
      <c r="H63" s="50">
        <v>600</v>
      </c>
      <c r="J63" s="20"/>
    </row>
    <row r="64" spans="1:10" x14ac:dyDescent="0.25">
      <c r="A64" s="47" t="s">
        <v>1984</v>
      </c>
      <c r="B64" s="48">
        <v>1</v>
      </c>
      <c r="C64" s="49" t="s">
        <v>2919</v>
      </c>
      <c r="D64" s="48" t="s">
        <v>2920</v>
      </c>
      <c r="E64" s="48" t="s">
        <v>2001</v>
      </c>
      <c r="F64" s="48">
        <v>2017</v>
      </c>
      <c r="G64" s="47" t="s">
        <v>1767</v>
      </c>
      <c r="H64" s="50">
        <v>432</v>
      </c>
      <c r="J64" s="20"/>
    </row>
    <row r="65" spans="1:10" x14ac:dyDescent="0.25">
      <c r="A65" s="47" t="s">
        <v>1984</v>
      </c>
      <c r="B65" s="48">
        <v>1</v>
      </c>
      <c r="C65" s="49" t="s">
        <v>2921</v>
      </c>
      <c r="D65" s="48" t="s">
        <v>2922</v>
      </c>
      <c r="E65" s="48" t="s">
        <v>2904</v>
      </c>
      <c r="F65" s="48">
        <v>2016</v>
      </c>
      <c r="G65" s="47" t="s">
        <v>1767</v>
      </c>
      <c r="H65" s="50">
        <v>339.15</v>
      </c>
      <c r="J65" s="20"/>
    </row>
    <row r="66" spans="1:10" x14ac:dyDescent="0.25">
      <c r="A66" s="47" t="s">
        <v>1984</v>
      </c>
      <c r="B66" s="48">
        <v>1</v>
      </c>
      <c r="C66" s="49" t="s">
        <v>2923</v>
      </c>
      <c r="D66" s="48" t="s">
        <v>2924</v>
      </c>
      <c r="E66" s="48" t="s">
        <v>578</v>
      </c>
      <c r="F66" s="48">
        <v>2016</v>
      </c>
      <c r="G66" s="47" t="s">
        <v>1767</v>
      </c>
      <c r="H66" s="50">
        <v>348</v>
      </c>
      <c r="J66" s="20"/>
    </row>
    <row r="67" spans="1:10" x14ac:dyDescent="0.25">
      <c r="A67" s="47" t="s">
        <v>1984</v>
      </c>
      <c r="B67" s="48">
        <v>1</v>
      </c>
      <c r="C67" s="49" t="s">
        <v>2925</v>
      </c>
      <c r="D67" s="48" t="s">
        <v>2926</v>
      </c>
      <c r="E67" s="48" t="s">
        <v>570</v>
      </c>
      <c r="F67" s="48">
        <v>2016</v>
      </c>
      <c r="G67" s="47" t="s">
        <v>1767</v>
      </c>
      <c r="H67" s="50">
        <v>448</v>
      </c>
      <c r="J67" s="20"/>
    </row>
    <row r="68" spans="1:10" x14ac:dyDescent="0.25">
      <c r="A68" s="47" t="s">
        <v>1984</v>
      </c>
      <c r="B68" s="48">
        <v>1</v>
      </c>
      <c r="C68" s="49" t="s">
        <v>2927</v>
      </c>
      <c r="D68" s="48" t="s">
        <v>2212</v>
      </c>
      <c r="E68" s="48" t="s">
        <v>2001</v>
      </c>
      <c r="F68" s="48">
        <v>2013</v>
      </c>
      <c r="G68" s="47" t="s">
        <v>1767</v>
      </c>
      <c r="H68" s="50">
        <v>345.6</v>
      </c>
      <c r="J68" s="20"/>
    </row>
    <row r="69" spans="1:10" x14ac:dyDescent="0.25">
      <c r="A69" s="47" t="s">
        <v>1984</v>
      </c>
      <c r="B69" s="48">
        <v>1</v>
      </c>
      <c r="C69" s="49" t="s">
        <v>2928</v>
      </c>
      <c r="D69" s="48" t="s">
        <v>2929</v>
      </c>
      <c r="E69" s="48" t="s">
        <v>2752</v>
      </c>
      <c r="F69" s="48">
        <v>2017</v>
      </c>
      <c r="G69" s="47" t="s">
        <v>1767</v>
      </c>
      <c r="H69" s="50">
        <v>408</v>
      </c>
      <c r="J69" s="20"/>
    </row>
    <row r="70" spans="1:10" x14ac:dyDescent="0.25">
      <c r="A70" s="47" t="s">
        <v>1984</v>
      </c>
      <c r="B70" s="48">
        <v>1</v>
      </c>
      <c r="C70" s="49" t="s">
        <v>2930</v>
      </c>
      <c r="D70" s="48" t="s">
        <v>2931</v>
      </c>
      <c r="E70" s="48" t="s">
        <v>2553</v>
      </c>
      <c r="F70" s="48">
        <v>2017</v>
      </c>
      <c r="G70" s="47" t="s">
        <v>1767</v>
      </c>
      <c r="H70" s="50">
        <v>264</v>
      </c>
      <c r="J70" s="20"/>
    </row>
    <row r="71" spans="1:10" x14ac:dyDescent="0.25">
      <c r="A71" s="47" t="s">
        <v>1984</v>
      </c>
      <c r="B71" s="48">
        <v>1</v>
      </c>
      <c r="C71" s="49" t="s">
        <v>2932</v>
      </c>
      <c r="D71" s="48" t="s">
        <v>2933</v>
      </c>
      <c r="E71" s="48" t="s">
        <v>2553</v>
      </c>
      <c r="F71" s="48">
        <v>2017</v>
      </c>
      <c r="G71" s="47" t="s">
        <v>1767</v>
      </c>
      <c r="H71" s="50">
        <v>208</v>
      </c>
      <c r="J71" s="20"/>
    </row>
    <row r="72" spans="1:10" x14ac:dyDescent="0.25">
      <c r="A72" s="47" t="s">
        <v>1984</v>
      </c>
      <c r="B72" s="48">
        <v>1</v>
      </c>
      <c r="C72" s="49" t="s">
        <v>2934</v>
      </c>
      <c r="D72" s="48" t="s">
        <v>2935</v>
      </c>
      <c r="E72" s="48" t="s">
        <v>2553</v>
      </c>
      <c r="F72" s="48">
        <v>2017</v>
      </c>
      <c r="G72" s="47" t="s">
        <v>1767</v>
      </c>
      <c r="H72" s="50">
        <v>312</v>
      </c>
      <c r="J72" s="20"/>
    </row>
    <row r="73" spans="1:10" x14ac:dyDescent="0.25">
      <c r="A73" s="47" t="s">
        <v>1984</v>
      </c>
      <c r="B73" s="48">
        <v>1</v>
      </c>
      <c r="C73" s="49" t="s">
        <v>2936</v>
      </c>
      <c r="D73" s="48" t="s">
        <v>2937</v>
      </c>
      <c r="E73" s="48" t="s">
        <v>2938</v>
      </c>
      <c r="F73" s="48">
        <v>2017</v>
      </c>
      <c r="G73" s="47" t="s">
        <v>1767</v>
      </c>
      <c r="H73" s="50">
        <v>196</v>
      </c>
      <c r="J73" s="20"/>
    </row>
    <row r="74" spans="1:10" x14ac:dyDescent="0.25">
      <c r="A74" s="47" t="s">
        <v>1984</v>
      </c>
      <c r="B74" s="48">
        <v>1</v>
      </c>
      <c r="C74" s="49" t="s">
        <v>2939</v>
      </c>
      <c r="D74" s="48" t="s">
        <v>2940</v>
      </c>
      <c r="E74" s="48" t="s">
        <v>2941</v>
      </c>
      <c r="F74" s="48">
        <v>2014</v>
      </c>
      <c r="G74" s="47" t="s">
        <v>1767</v>
      </c>
      <c r="H74" s="50">
        <v>496</v>
      </c>
      <c r="J74" s="20"/>
    </row>
    <row r="75" spans="1:10" x14ac:dyDescent="0.25">
      <c r="A75" s="47" t="s">
        <v>1984</v>
      </c>
      <c r="B75" s="48">
        <v>1</v>
      </c>
      <c r="C75" s="49" t="s">
        <v>2942</v>
      </c>
      <c r="D75" s="48" t="s">
        <v>2943</v>
      </c>
      <c r="E75" s="48" t="s">
        <v>2553</v>
      </c>
      <c r="F75" s="48">
        <v>2016</v>
      </c>
      <c r="G75" s="47" t="s">
        <v>1767</v>
      </c>
      <c r="H75" s="50">
        <v>256</v>
      </c>
      <c r="J75" s="20"/>
    </row>
    <row r="76" spans="1:10" x14ac:dyDescent="0.25">
      <c r="A76" s="47" t="s">
        <v>1984</v>
      </c>
      <c r="B76" s="48">
        <v>1</v>
      </c>
      <c r="C76" s="49" t="s">
        <v>2944</v>
      </c>
      <c r="D76" s="48" t="s">
        <v>2945</v>
      </c>
      <c r="E76" s="48" t="s">
        <v>2553</v>
      </c>
      <c r="F76" s="48">
        <v>2016</v>
      </c>
      <c r="G76" s="47" t="s">
        <v>1767</v>
      </c>
      <c r="H76" s="50">
        <v>208</v>
      </c>
      <c r="J76" s="20"/>
    </row>
    <row r="77" spans="1:10" x14ac:dyDescent="0.25">
      <c r="A77" s="47" t="s">
        <v>1984</v>
      </c>
      <c r="B77" s="48">
        <v>1</v>
      </c>
      <c r="C77" s="49" t="s">
        <v>2946</v>
      </c>
      <c r="D77" s="48" t="s">
        <v>2947</v>
      </c>
      <c r="E77" s="48" t="s">
        <v>2739</v>
      </c>
      <c r="F77" s="48">
        <v>2015</v>
      </c>
      <c r="G77" s="47" t="s">
        <v>1767</v>
      </c>
      <c r="H77" s="50">
        <v>526</v>
      </c>
      <c r="J77" s="20"/>
    </row>
    <row r="78" spans="1:10" x14ac:dyDescent="0.25">
      <c r="A78" s="47" t="s">
        <v>1984</v>
      </c>
      <c r="B78" s="48">
        <v>1</v>
      </c>
      <c r="C78" s="49" t="s">
        <v>2948</v>
      </c>
      <c r="D78" s="48" t="s">
        <v>2949</v>
      </c>
      <c r="E78" s="48" t="s">
        <v>2938</v>
      </c>
      <c r="F78" s="48">
        <v>2016</v>
      </c>
      <c r="G78" s="47" t="s">
        <v>1767</v>
      </c>
      <c r="H78" s="50">
        <v>140</v>
      </c>
      <c r="J78" s="20"/>
    </row>
    <row r="79" spans="1:10" x14ac:dyDescent="0.25">
      <c r="A79" s="47" t="s">
        <v>1984</v>
      </c>
      <c r="B79" s="48">
        <v>1</v>
      </c>
      <c r="C79" s="49" t="s">
        <v>2950</v>
      </c>
      <c r="D79" s="48" t="s">
        <v>2951</v>
      </c>
      <c r="E79" s="48" t="s">
        <v>2952</v>
      </c>
      <c r="F79" s="48">
        <v>2016</v>
      </c>
      <c r="G79" s="47" t="s">
        <v>1767</v>
      </c>
      <c r="H79" s="50">
        <v>356</v>
      </c>
      <c r="J79" s="20"/>
    </row>
    <row r="80" spans="1:10" x14ac:dyDescent="0.25">
      <c r="A80" s="47" t="s">
        <v>1984</v>
      </c>
      <c r="B80" s="48">
        <v>1</v>
      </c>
      <c r="C80" s="49" t="s">
        <v>2953</v>
      </c>
      <c r="D80" s="48" t="s">
        <v>2954</v>
      </c>
      <c r="E80" s="48" t="s">
        <v>2904</v>
      </c>
      <c r="F80" s="48">
        <v>2017</v>
      </c>
      <c r="G80" s="47" t="s">
        <v>1767</v>
      </c>
      <c r="H80" s="50">
        <v>228.65</v>
      </c>
      <c r="J80" s="20"/>
    </row>
    <row r="81" spans="1:10" x14ac:dyDescent="0.25">
      <c r="A81" s="47" t="s">
        <v>1984</v>
      </c>
      <c r="B81" s="48">
        <v>1</v>
      </c>
      <c r="C81" s="49" t="s">
        <v>2955</v>
      </c>
      <c r="D81" s="48" t="s">
        <v>2956</v>
      </c>
      <c r="E81" s="48" t="s">
        <v>2553</v>
      </c>
      <c r="F81" s="48">
        <v>2016</v>
      </c>
      <c r="G81" s="47" t="s">
        <v>1767</v>
      </c>
      <c r="H81" s="50">
        <v>336</v>
      </c>
      <c r="J81" s="20"/>
    </row>
    <row r="82" spans="1:10" x14ac:dyDescent="0.25">
      <c r="A82" s="47" t="s">
        <v>1984</v>
      </c>
      <c r="B82" s="48">
        <v>1</v>
      </c>
      <c r="C82" s="49" t="s">
        <v>2957</v>
      </c>
      <c r="D82" s="48" t="s">
        <v>2958</v>
      </c>
      <c r="E82" s="48" t="s">
        <v>2553</v>
      </c>
      <c r="F82" s="48">
        <v>2016</v>
      </c>
      <c r="G82" s="47" t="s">
        <v>1767</v>
      </c>
      <c r="H82" s="50">
        <v>232</v>
      </c>
      <c r="J82" s="20"/>
    </row>
    <row r="83" spans="1:10" x14ac:dyDescent="0.25">
      <c r="A83" s="47" t="s">
        <v>1860</v>
      </c>
      <c r="B83" s="48">
        <v>2</v>
      </c>
      <c r="C83" s="49" t="s">
        <v>2959</v>
      </c>
      <c r="D83" s="48" t="s">
        <v>2960</v>
      </c>
      <c r="E83" s="48" t="s">
        <v>2217</v>
      </c>
      <c r="F83" s="48">
        <v>2017</v>
      </c>
      <c r="G83" s="47" t="s">
        <v>1767</v>
      </c>
      <c r="H83" s="50">
        <v>567</v>
      </c>
      <c r="J83" s="20"/>
    </row>
    <row r="84" spans="1:10" x14ac:dyDescent="0.25">
      <c r="A84" s="47" t="s">
        <v>1860</v>
      </c>
      <c r="B84" s="48">
        <v>2</v>
      </c>
      <c r="C84" s="49" t="s">
        <v>2961</v>
      </c>
      <c r="D84" s="48"/>
      <c r="E84" s="48" t="s">
        <v>2217</v>
      </c>
      <c r="F84" s="48">
        <v>2017</v>
      </c>
      <c r="G84" s="47" t="s">
        <v>1767</v>
      </c>
      <c r="H84" s="50">
        <v>1215</v>
      </c>
      <c r="J84" s="20"/>
    </row>
    <row r="85" spans="1:10" x14ac:dyDescent="0.25">
      <c r="A85" s="47" t="s">
        <v>1014</v>
      </c>
      <c r="B85" s="48">
        <v>2</v>
      </c>
      <c r="C85" s="49" t="s">
        <v>2962</v>
      </c>
      <c r="D85" s="48" t="s">
        <v>2963</v>
      </c>
      <c r="E85" s="48"/>
      <c r="F85" s="48"/>
      <c r="G85" s="47"/>
      <c r="H85" s="50">
        <v>620.79999999999995</v>
      </c>
      <c r="J85" s="20"/>
    </row>
    <row r="86" spans="1:10" x14ac:dyDescent="0.25">
      <c r="A86" s="25">
        <v>41</v>
      </c>
      <c r="B86" s="26">
        <f>SUM(B45:B85)</f>
        <v>57</v>
      </c>
      <c r="H86" s="27">
        <f>SUM(H45:H85)</f>
        <v>23490.949999999997</v>
      </c>
      <c r="J86" s="20"/>
    </row>
    <row r="87" spans="1:10" x14ac:dyDescent="0.25">
      <c r="A87" s="28"/>
      <c r="B87" s="29"/>
      <c r="C87" s="20"/>
      <c r="D87" s="20"/>
      <c r="E87" s="20"/>
      <c r="F87" s="20"/>
      <c r="G87" s="20"/>
      <c r="H87" s="30"/>
      <c r="I87" s="20"/>
      <c r="J87" s="20"/>
    </row>
    <row r="88" spans="1:10" x14ac:dyDescent="0.25">
      <c r="A88" s="31"/>
      <c r="B88" s="26"/>
      <c r="H88" s="27"/>
    </row>
    <row r="90" spans="1:10" x14ac:dyDescent="0.25">
      <c r="A90" s="32"/>
      <c r="B90" s="32"/>
      <c r="C90" s="32"/>
      <c r="D90" s="32"/>
      <c r="E90" s="32"/>
      <c r="F90" s="32"/>
      <c r="G90" s="32"/>
      <c r="H90" s="32"/>
      <c r="I90" s="33"/>
      <c r="J90" s="33"/>
    </row>
    <row r="91" spans="1:10" x14ac:dyDescent="0.25">
      <c r="I91" s="7"/>
      <c r="J91" s="33"/>
    </row>
    <row r="92" spans="1:10" ht="21" x14ac:dyDescent="0.35">
      <c r="A92" s="12" t="s">
        <v>1280</v>
      </c>
      <c r="B92" s="12" t="s">
        <v>12</v>
      </c>
      <c r="G92" s="17" t="s">
        <v>7</v>
      </c>
      <c r="H92" s="34">
        <f>+H86</f>
        <v>23490.949999999997</v>
      </c>
      <c r="I92" s="7"/>
      <c r="J92" s="33"/>
    </row>
    <row r="93" spans="1:10" ht="26.25" x14ac:dyDescent="0.4">
      <c r="A93" s="35">
        <f>+A86</f>
        <v>41</v>
      </c>
      <c r="B93" s="35">
        <f>+B86</f>
        <v>57</v>
      </c>
      <c r="C93" s="36" t="s">
        <v>14</v>
      </c>
      <c r="D93" s="32"/>
      <c r="E93" s="32"/>
      <c r="F93" s="32"/>
      <c r="G93" s="32"/>
      <c r="H93" s="32"/>
      <c r="I93" s="33"/>
      <c r="J93" s="33"/>
    </row>
    <row r="95" spans="1:10" x14ac:dyDescent="0.25">
      <c r="E95" s="12" t="s">
        <v>1280</v>
      </c>
      <c r="F95" s="12" t="s">
        <v>12</v>
      </c>
    </row>
    <row r="96" spans="1:10" ht="26.25" x14ac:dyDescent="0.4">
      <c r="E96" s="35">
        <f>+A18+A37+A93</f>
        <v>66</v>
      </c>
      <c r="F96" s="35">
        <f>+B18+B37+B93</f>
        <v>112</v>
      </c>
      <c r="G96" s="17" t="s">
        <v>41</v>
      </c>
      <c r="H96" s="34">
        <f>+H40+H92</f>
        <v>57143.95</v>
      </c>
    </row>
  </sheetData>
  <mergeCells count="4">
    <mergeCell ref="A1:J1"/>
    <mergeCell ref="A42:J42"/>
    <mergeCell ref="A2:H2"/>
    <mergeCell ref="A43:H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2"/>
  <sheetViews>
    <sheetView topLeftCell="E76" workbookViewId="0">
      <selection activeCell="H84" sqref="H84"/>
    </sheetView>
  </sheetViews>
  <sheetFormatPr baseColWidth="10" defaultRowHeight="15" x14ac:dyDescent="0.25"/>
  <cols>
    <col min="3" max="3" width="55.42578125" customWidth="1"/>
    <col min="4" max="4" width="39.140625" customWidth="1"/>
    <col min="5" max="5" width="17.85546875" customWidth="1"/>
    <col min="6" max="6" width="14.140625" customWidth="1"/>
    <col min="7" max="7" width="27.85546875" customWidth="1"/>
    <col min="8" max="8" width="29.8554687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43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2">
        <v>532</v>
      </c>
      <c r="B4" s="22">
        <v>2</v>
      </c>
      <c r="C4" s="59" t="s">
        <v>976</v>
      </c>
      <c r="D4" s="5" t="s">
        <v>992</v>
      </c>
      <c r="E4" s="9" t="s">
        <v>1008</v>
      </c>
      <c r="F4" s="70" t="s">
        <v>1018</v>
      </c>
      <c r="G4" s="55">
        <v>2498</v>
      </c>
      <c r="H4" s="55">
        <v>2498</v>
      </c>
      <c r="I4" s="7"/>
      <c r="J4" s="8"/>
    </row>
    <row r="5" spans="1:10" ht="30" x14ac:dyDescent="0.25">
      <c r="A5" s="22">
        <v>533</v>
      </c>
      <c r="B5" s="22">
        <v>5</v>
      </c>
      <c r="C5" s="59" t="s">
        <v>977</v>
      </c>
      <c r="D5" s="5" t="s">
        <v>993</v>
      </c>
      <c r="E5" s="9" t="s">
        <v>1009</v>
      </c>
      <c r="F5" s="70">
        <v>2014</v>
      </c>
      <c r="G5" s="55">
        <v>2840</v>
      </c>
      <c r="H5" s="55">
        <v>2840</v>
      </c>
      <c r="I5" s="7"/>
      <c r="J5" s="8"/>
    </row>
    <row r="6" spans="1:10" ht="30" x14ac:dyDescent="0.25">
      <c r="A6" s="22">
        <v>536</v>
      </c>
      <c r="B6" s="22">
        <v>2</v>
      </c>
      <c r="C6" s="59" t="s">
        <v>978</v>
      </c>
      <c r="D6" s="5" t="s">
        <v>994</v>
      </c>
      <c r="E6" s="9" t="s">
        <v>1010</v>
      </c>
      <c r="F6" s="70" t="s">
        <v>1019</v>
      </c>
      <c r="G6" s="55">
        <v>924</v>
      </c>
      <c r="H6" s="55">
        <v>924</v>
      </c>
      <c r="I6" s="7"/>
      <c r="J6" s="8"/>
    </row>
    <row r="7" spans="1:10" ht="30" x14ac:dyDescent="0.25">
      <c r="A7" s="22">
        <v>537</v>
      </c>
      <c r="B7" s="22">
        <v>2</v>
      </c>
      <c r="C7" s="59" t="s">
        <v>979</v>
      </c>
      <c r="D7" s="5" t="s">
        <v>995</v>
      </c>
      <c r="E7" s="9" t="s">
        <v>1011</v>
      </c>
      <c r="F7" s="70" t="s">
        <v>1020</v>
      </c>
      <c r="G7" s="55">
        <v>762</v>
      </c>
      <c r="H7" s="55">
        <v>762</v>
      </c>
      <c r="I7" s="7"/>
      <c r="J7" s="8"/>
    </row>
    <row r="8" spans="1:10" ht="30" x14ac:dyDescent="0.25">
      <c r="A8" s="22">
        <v>538</v>
      </c>
      <c r="B8" s="22">
        <v>1</v>
      </c>
      <c r="C8" s="59" t="s">
        <v>980</v>
      </c>
      <c r="D8" s="5" t="s">
        <v>996</v>
      </c>
      <c r="E8" s="9" t="s">
        <v>1012</v>
      </c>
      <c r="F8" s="70" t="s">
        <v>1021</v>
      </c>
      <c r="G8" s="55">
        <v>428</v>
      </c>
      <c r="H8" s="55">
        <v>428</v>
      </c>
      <c r="I8" s="7"/>
      <c r="J8" s="8"/>
    </row>
    <row r="9" spans="1:10" ht="30" x14ac:dyDescent="0.25">
      <c r="A9" s="22">
        <v>539</v>
      </c>
      <c r="B9" s="22">
        <v>1</v>
      </c>
      <c r="C9" s="59" t="s">
        <v>981</v>
      </c>
      <c r="D9" s="5" t="s">
        <v>997</v>
      </c>
      <c r="E9" s="9" t="s">
        <v>1013</v>
      </c>
      <c r="F9" s="70" t="s">
        <v>1022</v>
      </c>
      <c r="G9" s="55">
        <v>1443</v>
      </c>
      <c r="H9" s="55">
        <v>1443</v>
      </c>
      <c r="I9" s="7"/>
      <c r="J9" s="8"/>
    </row>
    <row r="10" spans="1:10" x14ac:dyDescent="0.25">
      <c r="A10" s="22">
        <v>540</v>
      </c>
      <c r="B10" s="22">
        <v>1</v>
      </c>
      <c r="C10" s="59" t="s">
        <v>982</v>
      </c>
      <c r="D10" s="5" t="s">
        <v>998</v>
      </c>
      <c r="E10" s="9" t="s">
        <v>1014</v>
      </c>
      <c r="F10" s="70" t="s">
        <v>1022</v>
      </c>
      <c r="G10" s="55">
        <v>3271</v>
      </c>
      <c r="H10" s="55">
        <v>3271</v>
      </c>
      <c r="I10" s="7"/>
      <c r="J10" s="8"/>
    </row>
    <row r="11" spans="1:10" ht="30" x14ac:dyDescent="0.25">
      <c r="A11" s="22">
        <v>541</v>
      </c>
      <c r="B11" s="22">
        <v>2</v>
      </c>
      <c r="C11" s="59" t="s">
        <v>983</v>
      </c>
      <c r="D11" s="5" t="s">
        <v>999</v>
      </c>
      <c r="E11" s="9" t="s">
        <v>1008</v>
      </c>
      <c r="F11" s="70" t="s">
        <v>1023</v>
      </c>
      <c r="G11" s="55">
        <v>1090</v>
      </c>
      <c r="H11" s="55">
        <v>1090</v>
      </c>
      <c r="I11" s="7"/>
      <c r="J11" s="8"/>
    </row>
    <row r="12" spans="1:10" ht="30" x14ac:dyDescent="0.25">
      <c r="A12" s="22">
        <v>542</v>
      </c>
      <c r="B12" s="22">
        <v>2</v>
      </c>
      <c r="C12" s="59" t="s">
        <v>984</v>
      </c>
      <c r="D12" s="5" t="s">
        <v>1000</v>
      </c>
      <c r="E12" s="9" t="s">
        <v>1014</v>
      </c>
      <c r="F12" s="70" t="s">
        <v>1024</v>
      </c>
      <c r="G12" s="55">
        <v>502</v>
      </c>
      <c r="H12" s="55">
        <v>502</v>
      </c>
      <c r="I12" s="7"/>
      <c r="J12" s="8"/>
    </row>
    <row r="13" spans="1:10" ht="30" x14ac:dyDescent="0.25">
      <c r="A13" s="22">
        <v>543</v>
      </c>
      <c r="B13" s="22">
        <v>2</v>
      </c>
      <c r="C13" s="59" t="s">
        <v>985</v>
      </c>
      <c r="D13" s="5" t="s">
        <v>1001</v>
      </c>
      <c r="E13" s="9" t="s">
        <v>1008</v>
      </c>
      <c r="F13" s="70" t="s">
        <v>1025</v>
      </c>
      <c r="G13" s="55">
        <v>1098</v>
      </c>
      <c r="H13" s="55">
        <v>1098</v>
      </c>
      <c r="I13" s="7"/>
      <c r="J13" s="8"/>
    </row>
    <row r="14" spans="1:10" x14ac:dyDescent="0.25">
      <c r="A14" s="22">
        <v>545</v>
      </c>
      <c r="B14" s="22">
        <v>5</v>
      </c>
      <c r="C14" s="59" t="s">
        <v>986</v>
      </c>
      <c r="D14" s="5" t="s">
        <v>1002</v>
      </c>
      <c r="E14" s="9" t="s">
        <v>1010</v>
      </c>
      <c r="F14" s="70">
        <v>2014</v>
      </c>
      <c r="G14" s="55">
        <v>1990</v>
      </c>
      <c r="H14" s="55">
        <v>1990</v>
      </c>
      <c r="I14" s="7"/>
      <c r="J14" s="8"/>
    </row>
    <row r="15" spans="1:10" x14ac:dyDescent="0.25">
      <c r="A15" s="22">
        <v>546</v>
      </c>
      <c r="B15" s="22">
        <v>5</v>
      </c>
      <c r="C15" s="59" t="s">
        <v>987</v>
      </c>
      <c r="D15" s="5" t="s">
        <v>1003</v>
      </c>
      <c r="E15" s="9" t="s">
        <v>1014</v>
      </c>
      <c r="F15" s="70">
        <v>2013</v>
      </c>
      <c r="G15" s="55">
        <v>1530</v>
      </c>
      <c r="H15" s="55">
        <v>1530</v>
      </c>
      <c r="I15" s="7"/>
      <c r="J15" s="8"/>
    </row>
    <row r="16" spans="1:10" ht="30" x14ac:dyDescent="0.25">
      <c r="A16" s="22">
        <v>547</v>
      </c>
      <c r="B16" s="22">
        <v>5</v>
      </c>
      <c r="C16" s="59" t="s">
        <v>988</v>
      </c>
      <c r="D16" s="5" t="s">
        <v>1004</v>
      </c>
      <c r="E16" s="9" t="s">
        <v>1014</v>
      </c>
      <c r="F16" s="70">
        <v>2017</v>
      </c>
      <c r="G16" s="55">
        <v>1650</v>
      </c>
      <c r="H16" s="55">
        <v>1650</v>
      </c>
      <c r="I16" s="7"/>
      <c r="J16" s="8"/>
    </row>
    <row r="17" spans="1:10" ht="30" x14ac:dyDescent="0.25">
      <c r="A17" s="22">
        <v>548</v>
      </c>
      <c r="B17" s="22">
        <v>5</v>
      </c>
      <c r="C17" s="59" t="s">
        <v>989</v>
      </c>
      <c r="D17" s="5" t="s">
        <v>1005</v>
      </c>
      <c r="E17" s="9" t="s">
        <v>1015</v>
      </c>
      <c r="F17" s="70">
        <v>2016</v>
      </c>
      <c r="G17" s="55">
        <v>1255</v>
      </c>
      <c r="H17" s="55">
        <v>1255</v>
      </c>
      <c r="I17" s="7"/>
      <c r="J17" s="8"/>
    </row>
    <row r="18" spans="1:10" ht="45" x14ac:dyDescent="0.25">
      <c r="A18" s="22">
        <v>549</v>
      </c>
      <c r="B18" s="22">
        <v>5</v>
      </c>
      <c r="C18" s="59" t="s">
        <v>1512</v>
      </c>
      <c r="D18" s="9" t="s">
        <v>1006</v>
      </c>
      <c r="E18" s="9" t="s">
        <v>1016</v>
      </c>
      <c r="F18" s="70">
        <v>2012</v>
      </c>
      <c r="G18" s="55">
        <v>1570</v>
      </c>
      <c r="H18" s="55">
        <v>1570</v>
      </c>
      <c r="I18" s="7"/>
      <c r="J18" s="8"/>
    </row>
    <row r="19" spans="1:10" x14ac:dyDescent="0.25">
      <c r="A19" s="22">
        <v>550</v>
      </c>
      <c r="B19" s="22">
        <v>5</v>
      </c>
      <c r="C19" s="59" t="s">
        <v>990</v>
      </c>
      <c r="D19" s="5" t="s">
        <v>1007</v>
      </c>
      <c r="E19" s="9" t="s">
        <v>1014</v>
      </c>
      <c r="F19" s="70">
        <v>2013</v>
      </c>
      <c r="G19" s="55">
        <v>1175</v>
      </c>
      <c r="H19" s="55">
        <v>1175</v>
      </c>
      <c r="I19" s="7"/>
      <c r="J19" s="8"/>
    </row>
    <row r="20" spans="1:10" ht="30" x14ac:dyDescent="0.25">
      <c r="A20" s="22">
        <v>551</v>
      </c>
      <c r="B20" s="22">
        <v>5</v>
      </c>
      <c r="C20" s="59" t="s">
        <v>991</v>
      </c>
      <c r="D20" s="5" t="s">
        <v>1513</v>
      </c>
      <c r="E20" s="9" t="s">
        <v>1017</v>
      </c>
      <c r="F20" s="70">
        <v>2017</v>
      </c>
      <c r="G20" s="55">
        <v>1495</v>
      </c>
      <c r="H20" s="55">
        <v>1495</v>
      </c>
      <c r="I20" s="7"/>
      <c r="J20" s="8"/>
    </row>
    <row r="21" spans="1:10" x14ac:dyDescent="0.25">
      <c r="A21" s="10">
        <v>17</v>
      </c>
      <c r="B21" s="10">
        <f>SUM(B4:B20)</f>
        <v>55</v>
      </c>
      <c r="H21" s="11">
        <f>SUM(H4:H20)</f>
        <v>25521</v>
      </c>
      <c r="I21" s="7"/>
      <c r="J21" s="8"/>
    </row>
    <row r="22" spans="1:10" x14ac:dyDescent="0.25">
      <c r="I22" s="7"/>
      <c r="J22" s="8"/>
    </row>
    <row r="23" spans="1:10" x14ac:dyDescent="0.25">
      <c r="A23" s="12" t="s">
        <v>1280</v>
      </c>
      <c r="B23" s="12" t="s">
        <v>12</v>
      </c>
      <c r="I23" s="7"/>
      <c r="J23" s="8"/>
    </row>
    <row r="24" spans="1:10" ht="26.25" x14ac:dyDescent="0.4">
      <c r="A24" s="13">
        <f>+A21</f>
        <v>17</v>
      </c>
      <c r="B24" s="13">
        <f>+B21</f>
        <v>55</v>
      </c>
      <c r="C24" s="14" t="s">
        <v>13</v>
      </c>
      <c r="D24" s="1"/>
      <c r="E24" s="1"/>
      <c r="F24" s="1"/>
      <c r="G24" s="1"/>
      <c r="H24" s="1"/>
      <c r="I24" s="8"/>
      <c r="J24" s="8"/>
    </row>
    <row r="25" spans="1:10" x14ac:dyDescent="0.25">
      <c r="I25" s="7"/>
      <c r="J25" s="7"/>
    </row>
    <row r="26" spans="1:10" x14ac:dyDescent="0.25">
      <c r="I26" s="7"/>
      <c r="J26" s="7"/>
    </row>
    <row r="27" spans="1:10" x14ac:dyDescent="0.25">
      <c r="A27" s="15" t="s">
        <v>1820</v>
      </c>
      <c r="B27" s="15" t="s">
        <v>1</v>
      </c>
      <c r="C27" s="15" t="s">
        <v>1250</v>
      </c>
      <c r="D27" s="15" t="s">
        <v>3</v>
      </c>
      <c r="E27" s="15" t="s">
        <v>4</v>
      </c>
      <c r="F27" s="15" t="s">
        <v>5</v>
      </c>
      <c r="G27" s="15" t="s">
        <v>6</v>
      </c>
      <c r="H27" s="15" t="s">
        <v>7</v>
      </c>
      <c r="I27" s="16"/>
      <c r="J27" s="16"/>
    </row>
    <row r="28" spans="1:10" x14ac:dyDescent="0.25">
      <c r="A28" s="128">
        <v>4585</v>
      </c>
      <c r="B28" s="128">
        <v>1</v>
      </c>
      <c r="C28" s="130" t="s">
        <v>1812</v>
      </c>
      <c r="D28" s="130" t="s">
        <v>1802</v>
      </c>
      <c r="E28" s="130"/>
      <c r="F28" s="130">
        <v>2018</v>
      </c>
      <c r="G28" s="130"/>
      <c r="H28" s="131">
        <v>825</v>
      </c>
      <c r="I28" s="7"/>
      <c r="J28" s="16"/>
    </row>
    <row r="29" spans="1:10" x14ac:dyDescent="0.25">
      <c r="A29" s="128">
        <v>4585</v>
      </c>
      <c r="B29" s="128">
        <v>1</v>
      </c>
      <c r="C29" s="130" t="s">
        <v>1813</v>
      </c>
      <c r="D29" s="130" t="s">
        <v>1802</v>
      </c>
      <c r="E29" s="130"/>
      <c r="F29" s="130">
        <v>2018</v>
      </c>
      <c r="G29" s="130"/>
      <c r="H29" s="131">
        <v>660</v>
      </c>
      <c r="I29" s="7"/>
      <c r="J29" s="16"/>
    </row>
    <row r="30" spans="1:10" x14ac:dyDescent="0.25">
      <c r="A30" s="26">
        <v>2</v>
      </c>
      <c r="B30" s="10">
        <f>SUM(B28:B29)</f>
        <v>2</v>
      </c>
      <c r="H30" s="116">
        <f>SUM(H28:H29)</f>
        <v>1485</v>
      </c>
      <c r="I30" s="7"/>
      <c r="J30" s="16"/>
    </row>
    <row r="31" spans="1:10" x14ac:dyDescent="0.25">
      <c r="H31" s="116"/>
      <c r="I31" s="7"/>
      <c r="J31" s="16"/>
    </row>
    <row r="32" spans="1:10" x14ac:dyDescent="0.25">
      <c r="A32" s="12" t="s">
        <v>1280</v>
      </c>
      <c r="B32" s="12" t="s">
        <v>12</v>
      </c>
      <c r="I32" s="7"/>
      <c r="J32" s="16"/>
    </row>
    <row r="33" spans="1:10" ht="26.25" x14ac:dyDescent="0.4">
      <c r="A33" s="13">
        <f>+A30</f>
        <v>2</v>
      </c>
      <c r="B33" s="13">
        <f>+B30</f>
        <v>2</v>
      </c>
      <c r="C33" s="19" t="s">
        <v>1695</v>
      </c>
      <c r="D33" s="15"/>
      <c r="E33" s="15"/>
      <c r="F33" s="15"/>
      <c r="G33" s="15"/>
      <c r="H33" s="15"/>
      <c r="I33" s="16"/>
      <c r="J33" s="16"/>
    </row>
    <row r="35" spans="1:10" x14ac:dyDescent="0.25">
      <c r="E35" s="12" t="s">
        <v>1280</v>
      </c>
      <c r="F35" s="12" t="s">
        <v>12</v>
      </c>
    </row>
    <row r="36" spans="1:10" ht="26.25" x14ac:dyDescent="0.4">
      <c r="E36" s="13">
        <f>+A24+A33</f>
        <v>19</v>
      </c>
      <c r="F36" s="13">
        <f>+B24+B33</f>
        <v>57</v>
      </c>
      <c r="G36" s="17" t="s">
        <v>7</v>
      </c>
      <c r="H36" s="18">
        <f>+H21+H30</f>
        <v>27006</v>
      </c>
    </row>
    <row r="38" spans="1:10" ht="27.75" x14ac:dyDescent="0.4">
      <c r="A38" s="209" t="s">
        <v>16</v>
      </c>
      <c r="B38" s="209"/>
      <c r="C38" s="209"/>
      <c r="D38" s="209"/>
      <c r="E38" s="209"/>
      <c r="F38" s="209"/>
      <c r="G38" s="209"/>
      <c r="H38" s="209"/>
      <c r="I38" s="209"/>
      <c r="J38" s="209"/>
    </row>
    <row r="39" spans="1:10" ht="27.75" x14ac:dyDescent="0.4">
      <c r="A39" s="212" t="s">
        <v>43</v>
      </c>
      <c r="B39" s="212"/>
      <c r="C39" s="212"/>
      <c r="D39" s="212"/>
      <c r="E39" s="212"/>
      <c r="F39" s="212"/>
      <c r="G39" s="212"/>
      <c r="H39" s="212"/>
      <c r="I39" s="108"/>
      <c r="J39" s="108"/>
    </row>
    <row r="40" spans="1:10" x14ac:dyDescent="0.25">
      <c r="A40" s="52" t="s">
        <v>0</v>
      </c>
      <c r="B40" s="52" t="s">
        <v>1</v>
      </c>
      <c r="C40" s="29" t="s">
        <v>1250</v>
      </c>
      <c r="D40" s="52" t="s">
        <v>3</v>
      </c>
      <c r="E40" s="52" t="s">
        <v>4</v>
      </c>
      <c r="F40" s="52" t="s">
        <v>5</v>
      </c>
      <c r="G40" s="52" t="s">
        <v>6</v>
      </c>
      <c r="H40" s="52" t="s">
        <v>7</v>
      </c>
      <c r="I40" s="20"/>
      <c r="J40" s="20"/>
    </row>
    <row r="41" spans="1:10" x14ac:dyDescent="0.25">
      <c r="A41" s="47" t="s">
        <v>2210</v>
      </c>
      <c r="B41" s="48">
        <v>5</v>
      </c>
      <c r="C41" s="49" t="s">
        <v>2964</v>
      </c>
      <c r="D41" s="48" t="s">
        <v>2965</v>
      </c>
      <c r="E41" s="48" t="s">
        <v>2966</v>
      </c>
      <c r="F41" s="48">
        <v>2017</v>
      </c>
      <c r="G41" s="47" t="s">
        <v>10</v>
      </c>
      <c r="H41" s="50">
        <v>1520</v>
      </c>
      <c r="J41" s="20"/>
    </row>
    <row r="42" spans="1:10" x14ac:dyDescent="0.25">
      <c r="A42" s="47" t="s">
        <v>2210</v>
      </c>
      <c r="B42" s="48">
        <v>2</v>
      </c>
      <c r="C42" s="49" t="s">
        <v>2967</v>
      </c>
      <c r="D42" s="48" t="s">
        <v>2968</v>
      </c>
      <c r="E42" s="48" t="s">
        <v>2969</v>
      </c>
      <c r="F42" s="48">
        <v>2017</v>
      </c>
      <c r="G42" s="47" t="s">
        <v>10</v>
      </c>
      <c r="H42" s="50">
        <v>958.4</v>
      </c>
      <c r="J42" s="20"/>
    </row>
    <row r="43" spans="1:10" x14ac:dyDescent="0.25">
      <c r="A43" s="47" t="s">
        <v>2210</v>
      </c>
      <c r="B43" s="48">
        <v>2</v>
      </c>
      <c r="C43" s="49" t="s">
        <v>2970</v>
      </c>
      <c r="D43" s="48" t="s">
        <v>2971</v>
      </c>
      <c r="E43" s="48" t="s">
        <v>2742</v>
      </c>
      <c r="F43" s="48">
        <v>2017</v>
      </c>
      <c r="G43" s="47" t="s">
        <v>10</v>
      </c>
      <c r="H43" s="50">
        <v>1008</v>
      </c>
      <c r="J43" s="20"/>
    </row>
    <row r="44" spans="1:10" x14ac:dyDescent="0.25">
      <c r="A44" s="47" t="s">
        <v>2005</v>
      </c>
      <c r="B44" s="48">
        <v>5</v>
      </c>
      <c r="C44" s="49" t="s">
        <v>2972</v>
      </c>
      <c r="D44" s="48" t="s">
        <v>2973</v>
      </c>
      <c r="E44" s="48"/>
      <c r="F44" s="48"/>
      <c r="G44" s="47"/>
      <c r="H44" s="50">
        <v>1640</v>
      </c>
      <c r="J44" s="20"/>
    </row>
    <row r="45" spans="1:10" x14ac:dyDescent="0.25">
      <c r="A45" s="47" t="s">
        <v>2974</v>
      </c>
      <c r="B45" s="48">
        <v>5</v>
      </c>
      <c r="C45" s="49" t="s">
        <v>2975</v>
      </c>
      <c r="D45" s="48" t="s">
        <v>2077</v>
      </c>
      <c r="E45" s="48"/>
      <c r="F45" s="48"/>
      <c r="G45" s="47"/>
      <c r="H45" s="50">
        <v>1320</v>
      </c>
      <c r="J45" s="20"/>
    </row>
    <row r="46" spans="1:10" x14ac:dyDescent="0.25">
      <c r="A46" s="47" t="s">
        <v>2974</v>
      </c>
      <c r="B46" s="48">
        <v>5</v>
      </c>
      <c r="C46" s="49" t="s">
        <v>2976</v>
      </c>
      <c r="D46" s="48" t="s">
        <v>2977</v>
      </c>
      <c r="E46" s="48"/>
      <c r="F46" s="48"/>
      <c r="G46" s="47"/>
      <c r="H46" s="50">
        <v>1380</v>
      </c>
      <c r="J46" s="20"/>
    </row>
    <row r="47" spans="1:10" x14ac:dyDescent="0.25">
      <c r="A47" s="47" t="s">
        <v>2129</v>
      </c>
      <c r="B47" s="48">
        <v>8</v>
      </c>
      <c r="C47" s="49" t="s">
        <v>2978</v>
      </c>
      <c r="D47" s="48" t="s">
        <v>2077</v>
      </c>
      <c r="E47" s="48" t="s">
        <v>99</v>
      </c>
      <c r="F47" s="48"/>
      <c r="G47" s="47"/>
      <c r="H47" s="50">
        <v>1747.2</v>
      </c>
      <c r="J47" s="20"/>
    </row>
    <row r="48" spans="1:10" x14ac:dyDescent="0.25">
      <c r="A48" s="47" t="s">
        <v>2073</v>
      </c>
      <c r="B48" s="48">
        <v>4</v>
      </c>
      <c r="C48" s="49" t="s">
        <v>2979</v>
      </c>
      <c r="D48" s="48" t="s">
        <v>2980</v>
      </c>
      <c r="E48" s="48"/>
      <c r="F48" s="48"/>
      <c r="G48" s="47"/>
      <c r="H48" s="50">
        <v>1824</v>
      </c>
      <c r="J48" s="20"/>
    </row>
    <row r="49" spans="1:10" x14ac:dyDescent="0.25">
      <c r="A49" s="47" t="s">
        <v>1014</v>
      </c>
      <c r="B49" s="48">
        <v>5</v>
      </c>
      <c r="C49" s="49" t="s">
        <v>2981</v>
      </c>
      <c r="D49" s="48" t="s">
        <v>2982</v>
      </c>
      <c r="E49" s="48"/>
      <c r="F49" s="48"/>
      <c r="G49" s="47"/>
      <c r="H49" s="50">
        <v>1992</v>
      </c>
      <c r="J49" s="20"/>
    </row>
    <row r="50" spans="1:10" x14ac:dyDescent="0.25">
      <c r="A50" s="47" t="s">
        <v>1014</v>
      </c>
      <c r="B50" s="48">
        <v>5</v>
      </c>
      <c r="C50" s="49" t="s">
        <v>2983</v>
      </c>
      <c r="D50" s="48" t="s">
        <v>2984</v>
      </c>
      <c r="E50" s="48"/>
      <c r="F50" s="48"/>
      <c r="G50" s="47"/>
      <c r="H50" s="50">
        <v>1832</v>
      </c>
      <c r="J50" s="20"/>
    </row>
    <row r="51" spans="1:10" x14ac:dyDescent="0.25">
      <c r="A51" s="47" t="s">
        <v>1014</v>
      </c>
      <c r="B51" s="48">
        <v>5</v>
      </c>
      <c r="C51" s="49" t="s">
        <v>2985</v>
      </c>
      <c r="D51" s="48" t="s">
        <v>2986</v>
      </c>
      <c r="E51" s="48"/>
      <c r="F51" s="48"/>
      <c r="G51" s="47"/>
      <c r="H51" s="50">
        <v>1752</v>
      </c>
      <c r="J51" s="20"/>
    </row>
    <row r="52" spans="1:10" x14ac:dyDescent="0.25">
      <c r="A52" s="47" t="s">
        <v>1014</v>
      </c>
      <c r="B52" s="48">
        <v>5</v>
      </c>
      <c r="C52" s="49" t="s">
        <v>2987</v>
      </c>
      <c r="D52" s="48" t="s">
        <v>1851</v>
      </c>
      <c r="E52" s="48"/>
      <c r="F52" s="48"/>
      <c r="G52" s="47"/>
      <c r="H52" s="50">
        <v>1272</v>
      </c>
      <c r="J52" s="20"/>
    </row>
    <row r="53" spans="1:10" x14ac:dyDescent="0.25">
      <c r="A53" s="47" t="s">
        <v>1014</v>
      </c>
      <c r="B53" s="48">
        <v>1</v>
      </c>
      <c r="C53" s="49" t="s">
        <v>2988</v>
      </c>
      <c r="D53" s="48" t="s">
        <v>2989</v>
      </c>
      <c r="E53" s="48"/>
      <c r="F53" s="48"/>
      <c r="G53" s="47"/>
      <c r="H53" s="50">
        <v>2396.8000000000002</v>
      </c>
      <c r="J53" s="20"/>
    </row>
    <row r="54" spans="1:10" x14ac:dyDescent="0.25">
      <c r="A54" s="47" t="s">
        <v>2147</v>
      </c>
      <c r="B54" s="48">
        <v>5</v>
      </c>
      <c r="C54" s="49" t="s">
        <v>2990</v>
      </c>
      <c r="D54" s="48"/>
      <c r="E54" s="48"/>
      <c r="F54" s="48"/>
      <c r="G54" s="47"/>
      <c r="H54" s="50">
        <v>1600</v>
      </c>
      <c r="J54" s="20"/>
    </row>
    <row r="55" spans="1:10" x14ac:dyDescent="0.25">
      <c r="A55" s="47" t="s">
        <v>2147</v>
      </c>
      <c r="B55" s="48">
        <v>5</v>
      </c>
      <c r="C55" s="49" t="s">
        <v>2991</v>
      </c>
      <c r="D55" s="48"/>
      <c r="E55" s="48"/>
      <c r="F55" s="48"/>
      <c r="G55" s="47"/>
      <c r="H55" s="50">
        <v>2360</v>
      </c>
      <c r="J55" s="20"/>
    </row>
    <row r="56" spans="1:10" x14ac:dyDescent="0.25">
      <c r="A56" s="47" t="s">
        <v>2147</v>
      </c>
      <c r="B56" s="48">
        <v>5</v>
      </c>
      <c r="C56" s="49" t="s">
        <v>2992</v>
      </c>
      <c r="D56" s="48"/>
      <c r="E56" s="48"/>
      <c r="F56" s="48"/>
      <c r="G56" s="47"/>
      <c r="H56" s="50">
        <v>3000</v>
      </c>
      <c r="J56" s="20"/>
    </row>
    <row r="57" spans="1:10" x14ac:dyDescent="0.25">
      <c r="A57" s="47" t="s">
        <v>2147</v>
      </c>
      <c r="B57" s="48">
        <v>5</v>
      </c>
      <c r="C57" s="49" t="s">
        <v>2993</v>
      </c>
      <c r="D57" s="48"/>
      <c r="E57" s="48"/>
      <c r="F57" s="48"/>
      <c r="G57" s="47"/>
      <c r="H57" s="50">
        <v>1400</v>
      </c>
      <c r="J57" s="20"/>
    </row>
    <row r="58" spans="1:10" x14ac:dyDescent="0.25">
      <c r="A58" s="47" t="s">
        <v>2147</v>
      </c>
      <c r="B58" s="48">
        <v>5</v>
      </c>
      <c r="C58" s="49" t="s">
        <v>2994</v>
      </c>
      <c r="D58" s="48"/>
      <c r="E58" s="48"/>
      <c r="F58" s="48"/>
      <c r="G58" s="47"/>
      <c r="H58" s="50">
        <v>2200</v>
      </c>
      <c r="J58" s="20"/>
    </row>
    <row r="59" spans="1:10" x14ac:dyDescent="0.25">
      <c r="A59" s="47" t="s">
        <v>2147</v>
      </c>
      <c r="B59" s="48">
        <v>5</v>
      </c>
      <c r="C59" s="49" t="s">
        <v>2995</v>
      </c>
      <c r="D59" s="48"/>
      <c r="E59" s="48"/>
      <c r="F59" s="48"/>
      <c r="G59" s="47"/>
      <c r="H59" s="50">
        <v>2760</v>
      </c>
      <c r="J59" s="20"/>
    </row>
    <row r="60" spans="1:10" x14ac:dyDescent="0.25">
      <c r="A60" s="47" t="s">
        <v>2147</v>
      </c>
      <c r="B60" s="48">
        <v>5</v>
      </c>
      <c r="C60" s="49" t="s">
        <v>2996</v>
      </c>
      <c r="D60" s="48"/>
      <c r="E60" s="48"/>
      <c r="F60" s="48"/>
      <c r="G60" s="47"/>
      <c r="H60" s="50">
        <v>2000</v>
      </c>
      <c r="J60" s="20"/>
    </row>
    <row r="61" spans="1:10" x14ac:dyDescent="0.25">
      <c r="A61" s="47" t="s">
        <v>2147</v>
      </c>
      <c r="B61" s="48">
        <v>5</v>
      </c>
      <c r="C61" s="49" t="s">
        <v>2997</v>
      </c>
      <c r="D61" s="48"/>
      <c r="E61" s="48"/>
      <c r="F61" s="48"/>
      <c r="G61" s="47"/>
      <c r="H61" s="50">
        <v>3800</v>
      </c>
      <c r="J61" s="20"/>
    </row>
    <row r="62" spans="1:10" x14ac:dyDescent="0.25">
      <c r="A62" s="47" t="s">
        <v>2147</v>
      </c>
      <c r="B62" s="48">
        <v>5</v>
      </c>
      <c r="C62" s="49" t="s">
        <v>2998</v>
      </c>
      <c r="D62" s="48"/>
      <c r="E62" s="48"/>
      <c r="F62" s="48"/>
      <c r="G62" s="47"/>
      <c r="H62" s="50">
        <v>1800</v>
      </c>
      <c r="J62" s="20"/>
    </row>
    <row r="63" spans="1:10" x14ac:dyDescent="0.25">
      <c r="A63" s="47" t="s">
        <v>2147</v>
      </c>
      <c r="B63" s="48">
        <v>2</v>
      </c>
      <c r="C63" s="49" t="s">
        <v>2999</v>
      </c>
      <c r="D63" s="48"/>
      <c r="E63" s="48"/>
      <c r="F63" s="48"/>
      <c r="G63" s="47"/>
      <c r="H63" s="50">
        <v>1262.4000000000001</v>
      </c>
      <c r="J63" s="20"/>
    </row>
    <row r="64" spans="1:10" x14ac:dyDescent="0.25">
      <c r="A64" s="47" t="s">
        <v>1014</v>
      </c>
      <c r="B64" s="48">
        <v>3</v>
      </c>
      <c r="C64" s="49" t="s">
        <v>3000</v>
      </c>
      <c r="D64" s="48" t="s">
        <v>3001</v>
      </c>
      <c r="E64" s="48"/>
      <c r="F64" s="48"/>
      <c r="G64" s="47"/>
      <c r="H64" s="50">
        <v>955.2</v>
      </c>
      <c r="J64" s="20"/>
    </row>
    <row r="65" spans="1:10" x14ac:dyDescent="0.25">
      <c r="A65" s="47" t="s">
        <v>1014</v>
      </c>
      <c r="B65" s="48">
        <v>2</v>
      </c>
      <c r="C65" s="49" t="s">
        <v>3002</v>
      </c>
      <c r="D65" s="48"/>
      <c r="E65" s="48"/>
      <c r="F65" s="48"/>
      <c r="G65" s="47"/>
      <c r="H65" s="50">
        <v>604.79999999999995</v>
      </c>
      <c r="J65" s="20"/>
    </row>
    <row r="66" spans="1:10" x14ac:dyDescent="0.25">
      <c r="A66" s="47" t="s">
        <v>1014</v>
      </c>
      <c r="B66" s="48">
        <v>3</v>
      </c>
      <c r="C66" s="49" t="s">
        <v>3003</v>
      </c>
      <c r="D66" s="48"/>
      <c r="E66" s="48"/>
      <c r="F66" s="48"/>
      <c r="G66" s="47"/>
      <c r="H66" s="50">
        <v>715.2</v>
      </c>
      <c r="J66" s="20"/>
    </row>
    <row r="67" spans="1:10" x14ac:dyDescent="0.25">
      <c r="A67" s="47" t="s">
        <v>1014</v>
      </c>
      <c r="B67" s="48">
        <v>5</v>
      </c>
      <c r="C67" s="49" t="s">
        <v>3004</v>
      </c>
      <c r="D67" s="48" t="s">
        <v>3005</v>
      </c>
      <c r="E67" s="48"/>
      <c r="F67" s="48"/>
      <c r="G67" s="47"/>
      <c r="H67" s="50">
        <v>912</v>
      </c>
      <c r="J67" s="20"/>
    </row>
    <row r="68" spans="1:10" x14ac:dyDescent="0.25">
      <c r="A68" s="47" t="s">
        <v>1014</v>
      </c>
      <c r="B68" s="48">
        <v>3</v>
      </c>
      <c r="C68" s="49" t="s">
        <v>3006</v>
      </c>
      <c r="D68" s="48" t="s">
        <v>2358</v>
      </c>
      <c r="E68" s="48"/>
      <c r="F68" s="48"/>
      <c r="G68" s="47"/>
      <c r="H68" s="50">
        <v>523.20000000000005</v>
      </c>
      <c r="J68" s="20"/>
    </row>
    <row r="69" spans="1:10" x14ac:dyDescent="0.25">
      <c r="A69" s="47" t="s">
        <v>1014</v>
      </c>
      <c r="B69" s="48">
        <v>5</v>
      </c>
      <c r="C69" s="49" t="s">
        <v>3007</v>
      </c>
      <c r="D69" s="48" t="s">
        <v>3008</v>
      </c>
      <c r="E69" s="48"/>
      <c r="F69" s="48"/>
      <c r="G69" s="47"/>
      <c r="H69" s="50">
        <v>1872</v>
      </c>
      <c r="J69" s="20"/>
    </row>
    <row r="70" spans="1:10" x14ac:dyDescent="0.25">
      <c r="A70" s="47" t="s">
        <v>1014</v>
      </c>
      <c r="B70" s="48">
        <v>3</v>
      </c>
      <c r="C70" s="49" t="s">
        <v>3009</v>
      </c>
      <c r="D70" s="48" t="s">
        <v>3010</v>
      </c>
      <c r="E70" s="48"/>
      <c r="F70" s="48"/>
      <c r="G70" s="47"/>
      <c r="H70" s="50">
        <v>787.2</v>
      </c>
      <c r="J70" s="20"/>
    </row>
    <row r="71" spans="1:10" x14ac:dyDescent="0.25">
      <c r="A71" s="47" t="s">
        <v>1014</v>
      </c>
      <c r="B71" s="48">
        <v>3</v>
      </c>
      <c r="C71" s="49" t="s">
        <v>3011</v>
      </c>
      <c r="D71" s="48" t="s">
        <v>3012</v>
      </c>
      <c r="E71" s="48"/>
      <c r="F71" s="48"/>
      <c r="G71" s="47"/>
      <c r="H71" s="50">
        <v>955.2</v>
      </c>
      <c r="J71" s="20"/>
    </row>
    <row r="72" spans="1:10" x14ac:dyDescent="0.25">
      <c r="A72" s="47" t="s">
        <v>1014</v>
      </c>
      <c r="B72" s="48">
        <v>3</v>
      </c>
      <c r="C72" s="49" t="s">
        <v>3013</v>
      </c>
      <c r="D72" s="48" t="s">
        <v>3014</v>
      </c>
      <c r="E72" s="48"/>
      <c r="F72" s="48"/>
      <c r="G72" s="47"/>
      <c r="H72" s="50">
        <v>1392</v>
      </c>
      <c r="J72" s="20"/>
    </row>
    <row r="73" spans="1:10" x14ac:dyDescent="0.25">
      <c r="A73" s="47" t="s">
        <v>3015</v>
      </c>
      <c r="B73" s="48">
        <v>1</v>
      </c>
      <c r="C73" s="49" t="s">
        <v>3016</v>
      </c>
      <c r="D73" s="48" t="s">
        <v>3017</v>
      </c>
      <c r="E73" s="48"/>
      <c r="F73" s="48"/>
      <c r="G73" s="47"/>
      <c r="H73" s="50">
        <v>287.25</v>
      </c>
      <c r="J73" s="20"/>
    </row>
    <row r="74" spans="1:10" x14ac:dyDescent="0.25">
      <c r="A74" s="47" t="s">
        <v>3015</v>
      </c>
      <c r="B74" s="48">
        <v>1</v>
      </c>
      <c r="C74" s="49" t="s">
        <v>3018</v>
      </c>
      <c r="D74" s="48" t="s">
        <v>3019</v>
      </c>
      <c r="E74" s="48"/>
      <c r="F74" s="48"/>
      <c r="G74" s="47"/>
      <c r="H74" s="50">
        <v>215.25</v>
      </c>
      <c r="J74" s="20"/>
    </row>
    <row r="75" spans="1:10" x14ac:dyDescent="0.25">
      <c r="A75" s="47" t="s">
        <v>3015</v>
      </c>
      <c r="B75" s="48">
        <v>1</v>
      </c>
      <c r="C75" s="49" t="s">
        <v>3020</v>
      </c>
      <c r="D75" s="48" t="s">
        <v>3021</v>
      </c>
      <c r="E75" s="48"/>
      <c r="F75" s="48"/>
      <c r="G75" s="47"/>
      <c r="H75" s="50">
        <v>373.5</v>
      </c>
      <c r="J75" s="20"/>
    </row>
    <row r="76" spans="1:10" x14ac:dyDescent="0.25">
      <c r="A76" s="47" t="s">
        <v>3015</v>
      </c>
      <c r="B76" s="48">
        <v>1</v>
      </c>
      <c r="C76" s="49" t="s">
        <v>3022</v>
      </c>
      <c r="D76" s="48" t="s">
        <v>3023</v>
      </c>
      <c r="E76" s="48"/>
      <c r="F76" s="48"/>
      <c r="G76" s="47"/>
      <c r="H76" s="50">
        <v>215.25</v>
      </c>
      <c r="J76" s="20"/>
    </row>
    <row r="77" spans="1:10" x14ac:dyDescent="0.25">
      <c r="A77" s="47" t="s">
        <v>3015</v>
      </c>
      <c r="B77" s="48">
        <v>1</v>
      </c>
      <c r="C77" s="49" t="s">
        <v>3024</v>
      </c>
      <c r="D77" s="48" t="s">
        <v>3025</v>
      </c>
      <c r="E77" s="48"/>
      <c r="F77" s="48"/>
      <c r="G77" s="47"/>
      <c r="H77" s="50">
        <v>179.25</v>
      </c>
      <c r="J77" s="20"/>
    </row>
    <row r="78" spans="1:10" x14ac:dyDescent="0.25">
      <c r="A78" s="47" t="s">
        <v>3015</v>
      </c>
      <c r="B78" s="48">
        <v>1</v>
      </c>
      <c r="C78" s="49" t="s">
        <v>3026</v>
      </c>
      <c r="D78" s="48"/>
      <c r="E78" s="48"/>
      <c r="F78" s="48"/>
      <c r="G78" s="47"/>
      <c r="H78" s="50">
        <v>430.5</v>
      </c>
      <c r="J78" s="20"/>
    </row>
    <row r="79" spans="1:10" x14ac:dyDescent="0.25">
      <c r="A79" s="47" t="s">
        <v>3015</v>
      </c>
      <c r="B79" s="48">
        <v>1</v>
      </c>
      <c r="C79" s="49" t="s">
        <v>3027</v>
      </c>
      <c r="D79" s="48"/>
      <c r="E79" s="48"/>
      <c r="F79" s="48"/>
      <c r="G79" s="47"/>
      <c r="H79" s="50">
        <v>172.5</v>
      </c>
      <c r="J79" s="20"/>
    </row>
    <row r="80" spans="1:10" x14ac:dyDescent="0.25">
      <c r="A80" s="47" t="s">
        <v>3015</v>
      </c>
      <c r="B80" s="48">
        <v>1</v>
      </c>
      <c r="C80" s="49" t="s">
        <v>3028</v>
      </c>
      <c r="D80" s="48"/>
      <c r="E80" s="48"/>
      <c r="F80" s="48"/>
      <c r="G80" s="47"/>
      <c r="H80" s="50">
        <v>179.25</v>
      </c>
      <c r="J80" s="20"/>
    </row>
    <row r="81" spans="1:10" x14ac:dyDescent="0.25">
      <c r="A81" s="47" t="s">
        <v>3015</v>
      </c>
      <c r="B81" s="48">
        <v>1</v>
      </c>
      <c r="C81" s="49" t="s">
        <v>3029</v>
      </c>
      <c r="D81" s="48"/>
      <c r="E81" s="48"/>
      <c r="F81" s="48"/>
      <c r="G81" s="47"/>
      <c r="H81" s="50">
        <v>179.25</v>
      </c>
      <c r="J81" s="20"/>
    </row>
    <row r="82" spans="1:10" x14ac:dyDescent="0.25">
      <c r="A82" s="47" t="s">
        <v>3015</v>
      </c>
      <c r="B82" s="48">
        <v>1</v>
      </c>
      <c r="C82" s="49" t="s">
        <v>3030</v>
      </c>
      <c r="D82" s="48"/>
      <c r="E82" s="48"/>
      <c r="F82" s="48"/>
      <c r="G82" s="47"/>
      <c r="H82" s="50">
        <v>208.5</v>
      </c>
      <c r="J82" s="20"/>
    </row>
    <row r="83" spans="1:10" x14ac:dyDescent="0.25">
      <c r="A83" s="47" t="s">
        <v>3015</v>
      </c>
      <c r="B83" s="48">
        <v>1</v>
      </c>
      <c r="C83" s="49" t="s">
        <v>3031</v>
      </c>
      <c r="D83" s="48"/>
      <c r="E83" s="48"/>
      <c r="F83" s="48"/>
      <c r="G83" s="47"/>
      <c r="H83" s="50">
        <v>143.25</v>
      </c>
      <c r="J83" s="20"/>
    </row>
    <row r="84" spans="1:10" x14ac:dyDescent="0.25">
      <c r="A84" s="47" t="s">
        <v>3015</v>
      </c>
      <c r="B84" s="48">
        <v>1</v>
      </c>
      <c r="C84" s="49" t="s">
        <v>3032</v>
      </c>
      <c r="D84" s="48"/>
      <c r="E84" s="48"/>
      <c r="F84" s="48"/>
      <c r="G84" s="47"/>
      <c r="H84" s="50">
        <v>323.25</v>
      </c>
      <c r="J84" s="20"/>
    </row>
    <row r="85" spans="1:10" x14ac:dyDescent="0.25">
      <c r="A85" s="47" t="s">
        <v>2129</v>
      </c>
      <c r="B85" s="48">
        <v>5</v>
      </c>
      <c r="C85" s="49" t="s">
        <v>3033</v>
      </c>
      <c r="D85" s="48" t="s">
        <v>3034</v>
      </c>
      <c r="E85" s="48"/>
      <c r="F85" s="48"/>
      <c r="G85" s="47"/>
      <c r="H85" s="50">
        <v>4203.25</v>
      </c>
      <c r="J85" s="20"/>
    </row>
    <row r="86" spans="1:10" x14ac:dyDescent="0.25">
      <c r="A86" s="47" t="s">
        <v>2129</v>
      </c>
      <c r="B86" s="48">
        <v>5</v>
      </c>
      <c r="C86" s="49" t="s">
        <v>3035</v>
      </c>
      <c r="D86" s="48"/>
      <c r="E86" s="48"/>
      <c r="F86" s="48"/>
      <c r="G86" s="47"/>
      <c r="H86" s="50">
        <v>1266.5</v>
      </c>
      <c r="J86" s="20"/>
    </row>
    <row r="87" spans="1:10" x14ac:dyDescent="0.25">
      <c r="A87" s="47" t="s">
        <v>1014</v>
      </c>
      <c r="B87" s="48">
        <v>3</v>
      </c>
      <c r="C87" s="49" t="s">
        <v>3036</v>
      </c>
      <c r="D87" s="48" t="s">
        <v>2989</v>
      </c>
      <c r="E87" s="48"/>
      <c r="F87" s="48"/>
      <c r="G87" s="47"/>
      <c r="H87" s="50">
        <v>1027.2</v>
      </c>
      <c r="J87" s="20"/>
    </row>
    <row r="88" spans="1:10" x14ac:dyDescent="0.25">
      <c r="A88" s="47" t="s">
        <v>3037</v>
      </c>
      <c r="B88" s="48">
        <v>1</v>
      </c>
      <c r="C88" s="49" t="s">
        <v>3038</v>
      </c>
      <c r="D88" s="48"/>
      <c r="E88" s="48"/>
      <c r="F88" s="48"/>
      <c r="G88" s="47"/>
      <c r="H88" s="50">
        <v>352.1</v>
      </c>
      <c r="J88" s="20"/>
    </row>
    <row r="89" spans="1:10" x14ac:dyDescent="0.25">
      <c r="A89" s="47" t="s">
        <v>3037</v>
      </c>
      <c r="B89" s="48">
        <v>1</v>
      </c>
      <c r="C89" s="49" t="s">
        <v>3039</v>
      </c>
      <c r="D89" s="48"/>
      <c r="E89" s="48"/>
      <c r="F89" s="48"/>
      <c r="G89" s="47"/>
      <c r="H89" s="50">
        <v>209.3</v>
      </c>
      <c r="J89" s="20"/>
    </row>
    <row r="90" spans="1:10" x14ac:dyDescent="0.25">
      <c r="A90" s="47" t="s">
        <v>3037</v>
      </c>
      <c r="B90" s="48">
        <v>1</v>
      </c>
      <c r="C90" s="49" t="s">
        <v>3040</v>
      </c>
      <c r="D90" s="48"/>
      <c r="E90" s="48"/>
      <c r="F90" s="48"/>
      <c r="G90" s="47"/>
      <c r="H90" s="50">
        <v>328.3</v>
      </c>
      <c r="J90" s="20"/>
    </row>
    <row r="91" spans="1:10" x14ac:dyDescent="0.25">
      <c r="A91" s="47" t="s">
        <v>3037</v>
      </c>
      <c r="B91" s="48">
        <v>1</v>
      </c>
      <c r="C91" s="49" t="s">
        <v>3041</v>
      </c>
      <c r="D91" s="48"/>
      <c r="E91" s="48"/>
      <c r="F91" s="48"/>
      <c r="G91" s="47"/>
      <c r="H91" s="50">
        <v>234.5</v>
      </c>
      <c r="J91" s="20"/>
    </row>
    <row r="92" spans="1:10" x14ac:dyDescent="0.25">
      <c r="A92" s="25">
        <v>51</v>
      </c>
      <c r="B92" s="26">
        <f>SUM(B41:B91)</f>
        <v>163</v>
      </c>
      <c r="H92" s="27">
        <f>SUM(H41:H91)</f>
        <v>62069.749999999985</v>
      </c>
      <c r="J92" s="20"/>
    </row>
    <row r="93" spans="1:10" x14ac:dyDescent="0.25">
      <c r="A93" s="28"/>
      <c r="B93" s="29"/>
      <c r="C93" s="20"/>
      <c r="D93" s="20"/>
      <c r="E93" s="20"/>
      <c r="F93" s="20"/>
      <c r="G93" s="20"/>
      <c r="H93" s="30"/>
      <c r="I93" s="20"/>
      <c r="J93" s="20"/>
    </row>
    <row r="94" spans="1:10" x14ac:dyDescent="0.25">
      <c r="A94" s="31"/>
      <c r="B94" s="26"/>
      <c r="H94" s="27"/>
    </row>
    <row r="96" spans="1:10" x14ac:dyDescent="0.25">
      <c r="A96" s="32"/>
      <c r="B96" s="32"/>
      <c r="C96" s="32"/>
      <c r="D96" s="32"/>
      <c r="E96" s="32"/>
      <c r="F96" s="32"/>
      <c r="G96" s="32"/>
      <c r="H96" s="32"/>
      <c r="I96" s="33"/>
      <c r="J96" s="33"/>
    </row>
    <row r="97" spans="1:10" x14ac:dyDescent="0.25">
      <c r="I97" s="7"/>
      <c r="J97" s="33"/>
    </row>
    <row r="98" spans="1:10" ht="21" x14ac:dyDescent="0.35">
      <c r="A98" s="12" t="s">
        <v>1280</v>
      </c>
      <c r="B98" s="12" t="s">
        <v>12</v>
      </c>
      <c r="G98" s="17" t="s">
        <v>7</v>
      </c>
      <c r="H98" s="34">
        <f>+H92</f>
        <v>62069.749999999985</v>
      </c>
      <c r="I98" s="7"/>
      <c r="J98" s="33"/>
    </row>
    <row r="99" spans="1:10" ht="26.25" x14ac:dyDescent="0.4">
      <c r="A99" s="35">
        <f>+A92</f>
        <v>51</v>
      </c>
      <c r="B99" s="35">
        <f>+B92</f>
        <v>163</v>
      </c>
      <c r="C99" s="36" t="s">
        <v>14</v>
      </c>
      <c r="D99" s="32"/>
      <c r="E99" s="32"/>
      <c r="F99" s="32"/>
      <c r="G99" s="32"/>
      <c r="H99" s="32"/>
      <c r="I99" s="33"/>
      <c r="J99" s="33"/>
    </row>
    <row r="101" spans="1:10" x14ac:dyDescent="0.25">
      <c r="E101" s="12" t="s">
        <v>1280</v>
      </c>
      <c r="F101" s="12" t="s">
        <v>12</v>
      </c>
    </row>
    <row r="102" spans="1:10" ht="26.25" x14ac:dyDescent="0.4">
      <c r="E102" s="35">
        <f>+A24+A33+A99</f>
        <v>70</v>
      </c>
      <c r="F102" s="35">
        <f>+F36+B99</f>
        <v>220</v>
      </c>
      <c r="G102" s="17" t="s">
        <v>41</v>
      </c>
      <c r="H102" s="34">
        <f>+H36+H98</f>
        <v>89075.749999999985</v>
      </c>
    </row>
  </sheetData>
  <mergeCells count="4">
    <mergeCell ref="A1:J1"/>
    <mergeCell ref="A38:J38"/>
    <mergeCell ref="A2:H2"/>
    <mergeCell ref="A39:H3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57"/>
  <sheetViews>
    <sheetView topLeftCell="F39" workbookViewId="0">
      <selection activeCell="E55" sqref="E55"/>
    </sheetView>
  </sheetViews>
  <sheetFormatPr baseColWidth="10" defaultRowHeight="15" x14ac:dyDescent="0.25"/>
  <cols>
    <col min="3" max="3" width="68.7109375" customWidth="1"/>
    <col min="4" max="4" width="49.85546875" customWidth="1"/>
    <col min="5" max="5" width="20.85546875" customWidth="1"/>
    <col min="6" max="6" width="16.7109375" customWidth="1"/>
    <col min="7" max="7" width="27.42578125" customWidth="1"/>
    <col min="8" max="8" width="25.8554687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1514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22">
        <v>1130</v>
      </c>
      <c r="B4" s="22">
        <v>5</v>
      </c>
      <c r="C4" s="59" t="s">
        <v>1040</v>
      </c>
      <c r="D4" s="60" t="s">
        <v>1026</v>
      </c>
      <c r="E4" s="61" t="s">
        <v>694</v>
      </c>
      <c r="F4" s="62">
        <v>2016</v>
      </c>
      <c r="G4" s="60" t="s">
        <v>700</v>
      </c>
      <c r="H4" s="55">
        <v>1955</v>
      </c>
      <c r="I4" s="7"/>
      <c r="J4" s="8"/>
    </row>
    <row r="5" spans="1:10" x14ac:dyDescent="0.25">
      <c r="A5" s="22">
        <v>1132</v>
      </c>
      <c r="B5" s="22">
        <v>3</v>
      </c>
      <c r="C5" s="59" t="s">
        <v>1041</v>
      </c>
      <c r="D5" s="60" t="s">
        <v>1027</v>
      </c>
      <c r="E5" s="61" t="s">
        <v>1032</v>
      </c>
      <c r="F5" s="62">
        <v>2017</v>
      </c>
      <c r="G5" s="60" t="s">
        <v>700</v>
      </c>
      <c r="H5" s="55">
        <v>1359</v>
      </c>
      <c r="I5" s="7"/>
      <c r="J5" s="8"/>
    </row>
    <row r="6" spans="1:10" x14ac:dyDescent="0.25">
      <c r="A6" s="22">
        <v>1134</v>
      </c>
      <c r="B6" s="22">
        <v>3</v>
      </c>
      <c r="C6" s="59" t="s">
        <v>1515</v>
      </c>
      <c r="D6" s="60" t="s">
        <v>1028</v>
      </c>
      <c r="E6" s="61" t="s">
        <v>1033</v>
      </c>
      <c r="F6" s="62" t="s">
        <v>1039</v>
      </c>
      <c r="G6" s="60" t="s">
        <v>10</v>
      </c>
      <c r="H6" s="55">
        <v>1473</v>
      </c>
      <c r="I6" s="7"/>
      <c r="J6" s="8"/>
    </row>
    <row r="7" spans="1:10" x14ac:dyDescent="0.25">
      <c r="A7" s="22">
        <v>1135</v>
      </c>
      <c r="B7" s="22">
        <v>3</v>
      </c>
      <c r="C7" s="59" t="s">
        <v>1042</v>
      </c>
      <c r="D7" s="60" t="s">
        <v>1028</v>
      </c>
      <c r="E7" s="61" t="s">
        <v>1033</v>
      </c>
      <c r="F7" s="62" t="s">
        <v>1039</v>
      </c>
      <c r="G7" s="60" t="s">
        <v>10</v>
      </c>
      <c r="H7" s="55">
        <v>1239</v>
      </c>
      <c r="I7" s="7"/>
      <c r="J7" s="8"/>
    </row>
    <row r="8" spans="1:10" x14ac:dyDescent="0.25">
      <c r="A8" s="22">
        <v>1136</v>
      </c>
      <c r="B8" s="22">
        <v>3</v>
      </c>
      <c r="C8" s="59" t="s">
        <v>1043</v>
      </c>
      <c r="D8" s="60" t="s">
        <v>1028</v>
      </c>
      <c r="E8" s="61" t="s">
        <v>1033</v>
      </c>
      <c r="F8" s="62" t="s">
        <v>1039</v>
      </c>
      <c r="G8" s="60" t="s">
        <v>10</v>
      </c>
      <c r="H8" s="55">
        <v>1023</v>
      </c>
      <c r="I8" s="7"/>
      <c r="J8" s="8"/>
    </row>
    <row r="9" spans="1:10" x14ac:dyDescent="0.25">
      <c r="A9" s="22">
        <v>1137</v>
      </c>
      <c r="B9" s="22">
        <v>3</v>
      </c>
      <c r="C9" s="59" t="s">
        <v>1044</v>
      </c>
      <c r="D9" s="60" t="s">
        <v>1028</v>
      </c>
      <c r="E9" s="61" t="s">
        <v>1033</v>
      </c>
      <c r="F9" s="62" t="s">
        <v>1039</v>
      </c>
      <c r="G9" s="60" t="s">
        <v>10</v>
      </c>
      <c r="H9" s="55">
        <v>1248</v>
      </c>
      <c r="I9" s="7"/>
      <c r="J9" s="8"/>
    </row>
    <row r="10" spans="1:10" x14ac:dyDescent="0.25">
      <c r="A10" s="22">
        <v>1138</v>
      </c>
      <c r="B10" s="22">
        <v>3</v>
      </c>
      <c r="C10" s="59" t="s">
        <v>1045</v>
      </c>
      <c r="D10" s="60" t="s">
        <v>1028</v>
      </c>
      <c r="E10" s="61" t="s">
        <v>1033</v>
      </c>
      <c r="F10" s="62" t="s">
        <v>1039</v>
      </c>
      <c r="G10" s="60" t="s">
        <v>10</v>
      </c>
      <c r="H10" s="55">
        <v>762</v>
      </c>
      <c r="I10" s="7"/>
      <c r="J10" s="8"/>
    </row>
    <row r="11" spans="1:10" x14ac:dyDescent="0.25">
      <c r="A11" s="22">
        <v>1142</v>
      </c>
      <c r="B11" s="22">
        <v>3</v>
      </c>
      <c r="C11" s="59" t="s">
        <v>1046</v>
      </c>
      <c r="D11" s="60" t="s">
        <v>1029</v>
      </c>
      <c r="E11" s="61" t="s">
        <v>1034</v>
      </c>
      <c r="F11" s="62">
        <v>2014</v>
      </c>
      <c r="G11" s="60" t="s">
        <v>10</v>
      </c>
      <c r="H11" s="55">
        <v>978</v>
      </c>
      <c r="I11" s="7"/>
      <c r="J11" s="8"/>
    </row>
    <row r="12" spans="1:10" ht="30" x14ac:dyDescent="0.25">
      <c r="A12" s="22">
        <v>1143</v>
      </c>
      <c r="B12" s="22">
        <v>3</v>
      </c>
      <c r="C12" s="59" t="s">
        <v>1047</v>
      </c>
      <c r="D12" s="60" t="s">
        <v>1028</v>
      </c>
      <c r="E12" s="61" t="s">
        <v>1035</v>
      </c>
      <c r="F12" s="62">
        <v>2008</v>
      </c>
      <c r="G12" s="60" t="s">
        <v>10</v>
      </c>
      <c r="H12" s="55">
        <v>6039</v>
      </c>
      <c r="I12" s="7"/>
      <c r="J12" s="8"/>
    </row>
    <row r="13" spans="1:10" ht="30" x14ac:dyDescent="0.25">
      <c r="A13" s="22">
        <v>1144</v>
      </c>
      <c r="B13" s="22">
        <v>3</v>
      </c>
      <c r="C13" s="59" t="s">
        <v>1048</v>
      </c>
      <c r="D13" s="60" t="s">
        <v>1028</v>
      </c>
      <c r="E13" s="61" t="s">
        <v>1036</v>
      </c>
      <c r="F13" s="62">
        <v>2014</v>
      </c>
      <c r="G13" s="60" t="s">
        <v>10</v>
      </c>
      <c r="H13" s="55">
        <v>762</v>
      </c>
      <c r="I13" s="7"/>
      <c r="J13" s="8"/>
    </row>
    <row r="14" spans="1:10" x14ac:dyDescent="0.25">
      <c r="A14" s="22">
        <v>1145</v>
      </c>
      <c r="B14" s="22">
        <v>3</v>
      </c>
      <c r="C14" s="59" t="s">
        <v>1049</v>
      </c>
      <c r="D14" s="60" t="s">
        <v>1028</v>
      </c>
      <c r="E14" s="61" t="s">
        <v>1034</v>
      </c>
      <c r="F14" s="62">
        <v>2003</v>
      </c>
      <c r="G14" s="60" t="s">
        <v>10</v>
      </c>
      <c r="H14" s="55">
        <v>2166</v>
      </c>
      <c r="I14" s="7"/>
      <c r="J14" s="8"/>
    </row>
    <row r="15" spans="1:10" ht="30" x14ac:dyDescent="0.25">
      <c r="A15" s="22">
        <v>1147</v>
      </c>
      <c r="B15" s="22">
        <v>3</v>
      </c>
      <c r="C15" s="59" t="s">
        <v>1050</v>
      </c>
      <c r="D15" s="60" t="s">
        <v>1028</v>
      </c>
      <c r="E15" s="61" t="s">
        <v>1037</v>
      </c>
      <c r="F15" s="62">
        <v>2002</v>
      </c>
      <c r="G15" s="60" t="s">
        <v>10</v>
      </c>
      <c r="H15" s="55">
        <v>1875</v>
      </c>
      <c r="I15" s="7"/>
      <c r="J15" s="8"/>
    </row>
    <row r="16" spans="1:10" x14ac:dyDescent="0.25">
      <c r="A16" s="22">
        <v>1148</v>
      </c>
      <c r="B16" s="22">
        <v>3</v>
      </c>
      <c r="C16" s="59" t="s">
        <v>1051</v>
      </c>
      <c r="D16" s="60" t="s">
        <v>1028</v>
      </c>
      <c r="E16" s="61" t="s">
        <v>1038</v>
      </c>
      <c r="F16" s="62">
        <v>2008</v>
      </c>
      <c r="G16" s="60" t="s">
        <v>10</v>
      </c>
      <c r="H16" s="55">
        <v>882</v>
      </c>
      <c r="I16" s="7"/>
      <c r="J16" s="8"/>
    </row>
    <row r="17" spans="1:10" x14ac:dyDescent="0.25">
      <c r="A17" s="22">
        <v>1149</v>
      </c>
      <c r="B17" s="22">
        <v>3</v>
      </c>
      <c r="C17" s="59" t="s">
        <v>1052</v>
      </c>
      <c r="D17" s="60" t="s">
        <v>1030</v>
      </c>
      <c r="E17" s="61" t="s">
        <v>577</v>
      </c>
      <c r="F17" s="62">
        <v>2014</v>
      </c>
      <c r="G17" s="60" t="s">
        <v>9</v>
      </c>
      <c r="H17" s="55">
        <v>1356</v>
      </c>
      <c r="I17" s="7"/>
      <c r="J17" s="8"/>
    </row>
    <row r="18" spans="1:10" x14ac:dyDescent="0.25">
      <c r="A18" s="22">
        <v>1151</v>
      </c>
      <c r="B18" s="22">
        <v>3</v>
      </c>
      <c r="C18" s="59" t="s">
        <v>1053</v>
      </c>
      <c r="D18" s="60" t="s">
        <v>1031</v>
      </c>
      <c r="E18" s="61" t="s">
        <v>587</v>
      </c>
      <c r="F18" s="62">
        <v>2014</v>
      </c>
      <c r="G18" s="60" t="s">
        <v>10</v>
      </c>
      <c r="H18" s="55">
        <v>2337</v>
      </c>
      <c r="I18" s="7"/>
      <c r="J18" s="8"/>
    </row>
    <row r="19" spans="1:10" x14ac:dyDescent="0.25">
      <c r="A19" s="22">
        <v>1152</v>
      </c>
      <c r="B19" s="22">
        <v>3</v>
      </c>
      <c r="C19" s="59" t="s">
        <v>1516</v>
      </c>
      <c r="D19" s="60" t="s">
        <v>1031</v>
      </c>
      <c r="E19" s="61" t="s">
        <v>587</v>
      </c>
      <c r="F19" s="62">
        <v>2007</v>
      </c>
      <c r="G19" s="60" t="s">
        <v>10</v>
      </c>
      <c r="H19" s="55">
        <v>2214</v>
      </c>
      <c r="I19" s="7"/>
      <c r="J19" s="8"/>
    </row>
    <row r="20" spans="1:10" x14ac:dyDescent="0.25">
      <c r="A20" s="22">
        <v>1153</v>
      </c>
      <c r="B20" s="22">
        <v>3</v>
      </c>
      <c r="C20" s="59" t="s">
        <v>1054</v>
      </c>
      <c r="D20" s="60" t="s">
        <v>1031</v>
      </c>
      <c r="E20" s="61" t="s">
        <v>587</v>
      </c>
      <c r="F20" s="62">
        <v>2001</v>
      </c>
      <c r="G20" s="60" t="s">
        <v>10</v>
      </c>
      <c r="H20" s="55">
        <v>1614</v>
      </c>
      <c r="I20" s="7"/>
      <c r="J20" s="8"/>
    </row>
    <row r="21" spans="1:10" x14ac:dyDescent="0.25">
      <c r="A21" s="10">
        <v>17</v>
      </c>
      <c r="B21" s="10">
        <f>SUM(B4:B20)</f>
        <v>53</v>
      </c>
      <c r="H21" s="11">
        <f>SUM(H4:H20)</f>
        <v>29282</v>
      </c>
      <c r="I21" s="7"/>
      <c r="J21" s="8"/>
    </row>
    <row r="22" spans="1:10" x14ac:dyDescent="0.25">
      <c r="I22" s="7"/>
      <c r="J22" s="8"/>
    </row>
    <row r="23" spans="1:10" x14ac:dyDescent="0.25">
      <c r="A23" s="12" t="s">
        <v>1280</v>
      </c>
      <c r="B23" s="12" t="s">
        <v>12</v>
      </c>
      <c r="I23" s="7"/>
      <c r="J23" s="8"/>
    </row>
    <row r="24" spans="1:10" ht="26.25" x14ac:dyDescent="0.4">
      <c r="A24" s="13">
        <f>+A21</f>
        <v>17</v>
      </c>
      <c r="B24" s="13">
        <f>+B21</f>
        <v>53</v>
      </c>
      <c r="C24" s="14" t="s">
        <v>13</v>
      </c>
      <c r="D24" s="1"/>
      <c r="E24" s="1"/>
      <c r="F24" s="1"/>
      <c r="G24" s="1"/>
      <c r="H24" s="1"/>
      <c r="I24" s="8"/>
      <c r="J24" s="8"/>
    </row>
    <row r="25" spans="1:10" x14ac:dyDescent="0.25">
      <c r="I25" s="7"/>
      <c r="J25" s="7"/>
    </row>
    <row r="26" spans="1:10" x14ac:dyDescent="0.25">
      <c r="I26" s="7"/>
      <c r="J26" s="7"/>
    </row>
    <row r="27" spans="1:10" x14ac:dyDescent="0.25">
      <c r="A27" s="15" t="s">
        <v>1820</v>
      </c>
      <c r="B27" s="15" t="s">
        <v>1</v>
      </c>
      <c r="C27" s="15" t="s">
        <v>1250</v>
      </c>
      <c r="D27" s="15" t="s">
        <v>3</v>
      </c>
      <c r="E27" s="15" t="s">
        <v>4</v>
      </c>
      <c r="F27" s="15" t="s">
        <v>5</v>
      </c>
      <c r="G27" s="15" t="s">
        <v>6</v>
      </c>
      <c r="H27" s="15" t="s">
        <v>7</v>
      </c>
      <c r="I27" s="16"/>
      <c r="J27" s="16"/>
    </row>
    <row r="28" spans="1:10" x14ac:dyDescent="0.25">
      <c r="H28" s="115">
        <v>0</v>
      </c>
      <c r="I28" s="7"/>
      <c r="J28" s="16"/>
    </row>
    <row r="29" spans="1:10" x14ac:dyDescent="0.25">
      <c r="H29" s="11">
        <f t="shared" ref="H29" si="0">SUM(H22)</f>
        <v>0</v>
      </c>
      <c r="I29" s="7"/>
      <c r="J29" s="16"/>
    </row>
    <row r="30" spans="1:10" x14ac:dyDescent="0.25">
      <c r="A30" s="12" t="s">
        <v>1280</v>
      </c>
      <c r="B30" s="12" t="s">
        <v>12</v>
      </c>
      <c r="H30" s="11"/>
      <c r="I30" s="7"/>
      <c r="J30" s="16"/>
    </row>
    <row r="31" spans="1:10" ht="26.25" x14ac:dyDescent="0.4">
      <c r="A31" s="13">
        <v>0</v>
      </c>
      <c r="B31" s="13">
        <v>0</v>
      </c>
      <c r="C31" s="19" t="s">
        <v>1695</v>
      </c>
      <c r="D31" s="15"/>
      <c r="E31" s="15"/>
      <c r="F31" s="15"/>
      <c r="G31" s="15"/>
      <c r="H31" s="15"/>
      <c r="I31" s="16"/>
      <c r="J31" s="16"/>
    </row>
    <row r="33" spans="1:10" x14ac:dyDescent="0.25">
      <c r="E33" s="12" t="s">
        <v>1280</v>
      </c>
      <c r="F33" s="12" t="s">
        <v>12</v>
      </c>
    </row>
    <row r="34" spans="1:10" ht="26.25" x14ac:dyDescent="0.4">
      <c r="E34" s="13">
        <f>+A24+A31</f>
        <v>17</v>
      </c>
      <c r="F34" s="13">
        <f>+B24+B31</f>
        <v>53</v>
      </c>
      <c r="G34" s="17" t="s">
        <v>7</v>
      </c>
      <c r="H34" s="18">
        <f>+H21</f>
        <v>29282</v>
      </c>
    </row>
    <row r="36" spans="1:10" ht="27.75" x14ac:dyDescent="0.4">
      <c r="A36" s="209" t="s">
        <v>16</v>
      </c>
      <c r="B36" s="209"/>
      <c r="C36" s="209"/>
      <c r="D36" s="209"/>
      <c r="E36" s="209"/>
      <c r="F36" s="209"/>
      <c r="G36" s="209"/>
      <c r="H36" s="209"/>
      <c r="I36" s="209"/>
      <c r="J36" s="209"/>
    </row>
    <row r="37" spans="1:10" ht="27.75" x14ac:dyDescent="0.4">
      <c r="A37" s="212" t="s">
        <v>1514</v>
      </c>
      <c r="B37" s="212"/>
      <c r="C37" s="212"/>
      <c r="D37" s="212"/>
      <c r="E37" s="212"/>
      <c r="F37" s="212"/>
      <c r="G37" s="212"/>
      <c r="H37" s="212"/>
      <c r="I37" s="108"/>
      <c r="J37" s="108"/>
    </row>
    <row r="38" spans="1:10" x14ac:dyDescent="0.25">
      <c r="A38" s="28" t="s">
        <v>0</v>
      </c>
      <c r="B38" s="28" t="s">
        <v>1</v>
      </c>
      <c r="C38" s="20" t="s">
        <v>1250</v>
      </c>
      <c r="D38" s="28" t="s">
        <v>3</v>
      </c>
      <c r="E38" s="51" t="s">
        <v>4</v>
      </c>
      <c r="F38" s="51" t="s">
        <v>5</v>
      </c>
      <c r="G38" s="52" t="s">
        <v>6</v>
      </c>
      <c r="H38" s="52" t="s">
        <v>7</v>
      </c>
      <c r="I38" s="20"/>
      <c r="J38" s="20"/>
    </row>
    <row r="39" spans="1:10" x14ac:dyDescent="0.25">
      <c r="A39" s="47" t="s">
        <v>1860</v>
      </c>
      <c r="B39" s="48">
        <v>3</v>
      </c>
      <c r="C39" s="49" t="s">
        <v>3042</v>
      </c>
      <c r="D39" s="48" t="s">
        <v>3043</v>
      </c>
      <c r="E39" s="48" t="s">
        <v>2462</v>
      </c>
      <c r="F39" s="48">
        <v>2013</v>
      </c>
      <c r="G39" s="47" t="s">
        <v>10</v>
      </c>
      <c r="H39" s="50">
        <v>3855.6</v>
      </c>
      <c r="J39" s="20"/>
    </row>
    <row r="40" spans="1:10" x14ac:dyDescent="0.25">
      <c r="A40" s="47" t="s">
        <v>2210</v>
      </c>
      <c r="B40" s="48">
        <v>3</v>
      </c>
      <c r="C40" s="49" t="s">
        <v>3044</v>
      </c>
      <c r="D40" s="48" t="s">
        <v>3045</v>
      </c>
      <c r="E40" s="48" t="s">
        <v>2347</v>
      </c>
      <c r="F40" s="48">
        <v>2016</v>
      </c>
      <c r="G40" s="47" t="s">
        <v>1767</v>
      </c>
      <c r="H40" s="50">
        <v>912</v>
      </c>
      <c r="J40" s="20"/>
    </row>
    <row r="41" spans="1:10" x14ac:dyDescent="0.25">
      <c r="A41" s="47" t="s">
        <v>2210</v>
      </c>
      <c r="B41" s="48">
        <v>3</v>
      </c>
      <c r="C41" s="49" t="s">
        <v>3046</v>
      </c>
      <c r="D41" s="48" t="s">
        <v>3047</v>
      </c>
      <c r="E41" s="48" t="s">
        <v>3048</v>
      </c>
      <c r="F41" s="48">
        <v>2017</v>
      </c>
      <c r="G41" s="47" t="s">
        <v>1767</v>
      </c>
      <c r="H41" s="50">
        <v>1950</v>
      </c>
      <c r="J41" s="20"/>
    </row>
    <row r="42" spans="1:10" x14ac:dyDescent="0.25">
      <c r="A42" s="47" t="s">
        <v>2210</v>
      </c>
      <c r="B42" s="48">
        <v>3</v>
      </c>
      <c r="C42" s="49" t="s">
        <v>3049</v>
      </c>
      <c r="D42" s="48" t="s">
        <v>3050</v>
      </c>
      <c r="E42" s="48" t="s">
        <v>2347</v>
      </c>
      <c r="F42" s="48">
        <v>2017</v>
      </c>
      <c r="G42" s="47" t="s">
        <v>1767</v>
      </c>
      <c r="H42" s="50">
        <v>684</v>
      </c>
      <c r="J42" s="20"/>
    </row>
    <row r="43" spans="1:10" x14ac:dyDescent="0.25">
      <c r="A43" s="47" t="s">
        <v>2210</v>
      </c>
      <c r="B43" s="48">
        <v>3</v>
      </c>
      <c r="C43" s="49" t="s">
        <v>3051</v>
      </c>
      <c r="D43" s="48" t="s">
        <v>3052</v>
      </c>
      <c r="E43" s="48" t="s">
        <v>3048</v>
      </c>
      <c r="F43" s="48">
        <v>2017</v>
      </c>
      <c r="G43" s="47" t="s">
        <v>1767</v>
      </c>
      <c r="H43" s="50">
        <v>1422</v>
      </c>
      <c r="J43" s="20"/>
    </row>
    <row r="44" spans="1:10" x14ac:dyDescent="0.25">
      <c r="A44" s="47" t="s">
        <v>2005</v>
      </c>
      <c r="B44" s="48">
        <v>5</v>
      </c>
      <c r="C44" s="49" t="s">
        <v>3053</v>
      </c>
      <c r="D44" s="48" t="s">
        <v>3054</v>
      </c>
      <c r="E44" s="48"/>
      <c r="F44" s="48"/>
      <c r="G44" s="47"/>
      <c r="H44" s="50">
        <v>1720</v>
      </c>
      <c r="J44" s="20"/>
    </row>
    <row r="45" spans="1:10" x14ac:dyDescent="0.25">
      <c r="A45" s="47" t="s">
        <v>2313</v>
      </c>
      <c r="B45" s="48">
        <v>1</v>
      </c>
      <c r="C45" s="49" t="s">
        <v>3055</v>
      </c>
      <c r="D45" s="48" t="s">
        <v>3056</v>
      </c>
      <c r="E45" s="48" t="s">
        <v>1243</v>
      </c>
      <c r="F45" s="48"/>
      <c r="G45" s="47"/>
      <c r="H45" s="50">
        <v>3933</v>
      </c>
      <c r="J45" s="20"/>
    </row>
    <row r="46" spans="1:10" x14ac:dyDescent="0.25">
      <c r="A46" s="47" t="s">
        <v>1014</v>
      </c>
      <c r="B46" s="48">
        <v>5</v>
      </c>
      <c r="C46" s="49" t="s">
        <v>3057</v>
      </c>
      <c r="D46" s="48" t="s">
        <v>3058</v>
      </c>
      <c r="E46" s="48"/>
      <c r="F46" s="48"/>
      <c r="G46" s="47"/>
      <c r="H46" s="50">
        <v>1672</v>
      </c>
      <c r="J46" s="20"/>
    </row>
    <row r="47" spans="1:10" x14ac:dyDescent="0.25">
      <c r="A47" s="25">
        <v>8</v>
      </c>
      <c r="B47" s="26">
        <f>SUM(B39:B46)</f>
        <v>26</v>
      </c>
      <c r="H47" s="27">
        <f>SUM(H39:H46)</f>
        <v>16148.6</v>
      </c>
      <c r="J47" s="20"/>
    </row>
    <row r="48" spans="1:10" x14ac:dyDescent="0.25">
      <c r="A48" s="28"/>
      <c r="B48" s="29"/>
      <c r="C48" s="20"/>
      <c r="D48" s="20"/>
      <c r="E48" s="20"/>
      <c r="F48" s="20"/>
      <c r="G48" s="20"/>
      <c r="H48" s="30"/>
      <c r="I48" s="20"/>
      <c r="J48" s="20"/>
    </row>
    <row r="49" spans="1:10" x14ac:dyDescent="0.25">
      <c r="A49" s="31"/>
      <c r="B49" s="26"/>
      <c r="H49" s="27"/>
    </row>
    <row r="51" spans="1:10" x14ac:dyDescent="0.25">
      <c r="A51" s="32"/>
      <c r="B51" s="32"/>
      <c r="C51" s="32"/>
      <c r="D51" s="32"/>
      <c r="E51" s="32"/>
      <c r="F51" s="32"/>
      <c r="G51" s="32"/>
      <c r="H51" s="32"/>
      <c r="I51" s="33"/>
      <c r="J51" s="33"/>
    </row>
    <row r="52" spans="1:10" x14ac:dyDescent="0.25">
      <c r="I52" s="7"/>
      <c r="J52" s="33"/>
    </row>
    <row r="53" spans="1:10" ht="21" x14ac:dyDescent="0.35">
      <c r="A53" s="12" t="s">
        <v>1280</v>
      </c>
      <c r="B53" s="12" t="s">
        <v>12</v>
      </c>
      <c r="G53" s="17" t="s">
        <v>7</v>
      </c>
      <c r="H53" s="34">
        <f>+H47</f>
        <v>16148.6</v>
      </c>
      <c r="I53" s="7"/>
      <c r="J53" s="33"/>
    </row>
    <row r="54" spans="1:10" ht="26.25" x14ac:dyDescent="0.4">
      <c r="A54" s="35">
        <f>+A47</f>
        <v>8</v>
      </c>
      <c r="B54" s="35">
        <f>+B47</f>
        <v>26</v>
      </c>
      <c r="C54" s="36" t="s">
        <v>14</v>
      </c>
      <c r="D54" s="32"/>
      <c r="E54" s="32"/>
      <c r="F54" s="32"/>
      <c r="G54" s="32"/>
      <c r="H54" s="32"/>
      <c r="I54" s="33"/>
      <c r="J54" s="33"/>
    </row>
    <row r="56" spans="1:10" x14ac:dyDescent="0.25">
      <c r="E56" s="12" t="s">
        <v>1280</v>
      </c>
      <c r="F56" s="12" t="s">
        <v>12</v>
      </c>
    </row>
    <row r="57" spans="1:10" ht="26.25" x14ac:dyDescent="0.4">
      <c r="E57" s="35">
        <f>+A24+A31+A54</f>
        <v>25</v>
      </c>
      <c r="F57" s="35">
        <f>+B24+B31+B54</f>
        <v>79</v>
      </c>
      <c r="G57" s="17" t="s">
        <v>41</v>
      </c>
      <c r="H57" s="34">
        <f>+H34+H53</f>
        <v>45430.6</v>
      </c>
    </row>
  </sheetData>
  <mergeCells count="4">
    <mergeCell ref="A1:J1"/>
    <mergeCell ref="A36:J36"/>
    <mergeCell ref="A2:H2"/>
    <mergeCell ref="A37:H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81"/>
  <sheetViews>
    <sheetView tabSelected="1" workbookViewId="0">
      <selection activeCell="E82" sqref="E82"/>
    </sheetView>
  </sheetViews>
  <sheetFormatPr baseColWidth="10" defaultRowHeight="15" x14ac:dyDescent="0.25"/>
  <cols>
    <col min="2" max="2" width="12.85546875" customWidth="1"/>
    <col min="3" max="3" width="58.28515625" customWidth="1"/>
    <col min="4" max="4" width="39.140625" customWidth="1"/>
    <col min="5" max="5" width="21.42578125" customWidth="1"/>
    <col min="6" max="6" width="15.7109375" customWidth="1"/>
    <col min="7" max="7" width="27.7109375" customWidth="1"/>
    <col min="8" max="8" width="20.710937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2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63">
        <v>2</v>
      </c>
      <c r="B4" s="64">
        <v>3</v>
      </c>
      <c r="C4" s="59" t="s">
        <v>45</v>
      </c>
      <c r="D4" s="60" t="s">
        <v>1435</v>
      </c>
      <c r="E4" s="61" t="s">
        <v>11</v>
      </c>
      <c r="F4" s="62"/>
      <c r="G4" s="60" t="s">
        <v>10</v>
      </c>
      <c r="H4" s="38">
        <v>813</v>
      </c>
      <c r="I4" s="7"/>
      <c r="J4" s="8"/>
    </row>
    <row r="5" spans="1:10" x14ac:dyDescent="0.25">
      <c r="A5" s="63">
        <v>3</v>
      </c>
      <c r="B5" s="64">
        <v>3</v>
      </c>
      <c r="C5" s="59" t="s">
        <v>46</v>
      </c>
      <c r="D5" s="60" t="s">
        <v>52</v>
      </c>
      <c r="E5" s="61" t="s">
        <v>53</v>
      </c>
      <c r="F5" s="62"/>
      <c r="G5" s="60" t="s">
        <v>9</v>
      </c>
      <c r="H5" s="38">
        <v>2187</v>
      </c>
      <c r="I5" s="7"/>
      <c r="J5" s="8"/>
    </row>
    <row r="6" spans="1:10" x14ac:dyDescent="0.25">
      <c r="A6" s="63">
        <v>4</v>
      </c>
      <c r="B6" s="64">
        <v>2</v>
      </c>
      <c r="C6" s="59" t="s">
        <v>47</v>
      </c>
      <c r="D6" s="60" t="s">
        <v>54</v>
      </c>
      <c r="E6" s="61"/>
      <c r="F6" s="62"/>
      <c r="G6" s="60" t="s">
        <v>9</v>
      </c>
      <c r="H6" s="38">
        <v>318</v>
      </c>
      <c r="I6" s="7"/>
      <c r="J6" s="8"/>
    </row>
    <row r="7" spans="1:10" x14ac:dyDescent="0.25">
      <c r="A7" s="63">
        <v>5</v>
      </c>
      <c r="B7" s="64">
        <v>3</v>
      </c>
      <c r="C7" s="59" t="s">
        <v>1436</v>
      </c>
      <c r="D7" s="60" t="s">
        <v>55</v>
      </c>
      <c r="E7" s="61" t="s">
        <v>56</v>
      </c>
      <c r="F7" s="62" t="s">
        <v>57</v>
      </c>
      <c r="G7" s="60" t="s">
        <v>9</v>
      </c>
      <c r="H7" s="38">
        <v>687</v>
      </c>
      <c r="I7" s="7"/>
      <c r="J7" s="8"/>
    </row>
    <row r="8" spans="1:10" ht="30" x14ac:dyDescent="0.25">
      <c r="A8" s="63">
        <v>13</v>
      </c>
      <c r="B8" s="64">
        <v>7</v>
      </c>
      <c r="C8" s="59" t="s">
        <v>1437</v>
      </c>
      <c r="D8" s="60" t="s">
        <v>59</v>
      </c>
      <c r="E8" s="61" t="s">
        <v>60</v>
      </c>
      <c r="F8" s="62" t="s">
        <v>61</v>
      </c>
      <c r="G8" s="60" t="s">
        <v>10</v>
      </c>
      <c r="H8" s="38">
        <v>1106</v>
      </c>
      <c r="I8" s="7"/>
      <c r="J8" s="8"/>
    </row>
    <row r="9" spans="1:10" x14ac:dyDescent="0.25">
      <c r="A9" s="63">
        <v>15</v>
      </c>
      <c r="B9" s="64">
        <v>3</v>
      </c>
      <c r="C9" s="59" t="s">
        <v>48</v>
      </c>
      <c r="D9" s="60" t="s">
        <v>62</v>
      </c>
      <c r="E9" s="60" t="s">
        <v>63</v>
      </c>
      <c r="F9" s="65" t="s">
        <v>64</v>
      </c>
      <c r="G9" s="60" t="s">
        <v>9</v>
      </c>
      <c r="H9" s="66">
        <v>1344</v>
      </c>
      <c r="I9" s="7"/>
      <c r="J9" s="8"/>
    </row>
    <row r="10" spans="1:10" x14ac:dyDescent="0.25">
      <c r="A10" s="63">
        <v>17</v>
      </c>
      <c r="B10" s="64">
        <v>3</v>
      </c>
      <c r="C10" s="59" t="s">
        <v>49</v>
      </c>
      <c r="D10" s="60" t="s">
        <v>65</v>
      </c>
      <c r="E10" s="61" t="s">
        <v>8</v>
      </c>
      <c r="F10" s="62"/>
      <c r="G10" s="60"/>
      <c r="H10" s="38">
        <v>633</v>
      </c>
      <c r="I10" s="7"/>
      <c r="J10" s="8"/>
    </row>
    <row r="11" spans="1:10" x14ac:dyDescent="0.25">
      <c r="A11" s="63">
        <v>18</v>
      </c>
      <c r="B11" s="64">
        <v>3</v>
      </c>
      <c r="C11" s="59" t="s">
        <v>50</v>
      </c>
      <c r="D11" s="60" t="s">
        <v>66</v>
      </c>
      <c r="E11" s="61" t="s">
        <v>8</v>
      </c>
      <c r="F11" s="62"/>
      <c r="G11" s="60"/>
      <c r="H11" s="38">
        <v>669</v>
      </c>
      <c r="I11" s="7"/>
      <c r="J11" s="8"/>
    </row>
    <row r="12" spans="1:10" x14ac:dyDescent="0.25">
      <c r="A12" s="63">
        <v>19</v>
      </c>
      <c r="B12" s="64">
        <v>3</v>
      </c>
      <c r="C12" s="59" t="s">
        <v>51</v>
      </c>
      <c r="D12" s="60" t="s">
        <v>67</v>
      </c>
      <c r="E12" s="61" t="s">
        <v>8</v>
      </c>
      <c r="F12" s="62"/>
      <c r="G12" s="60"/>
      <c r="H12" s="38">
        <v>801</v>
      </c>
      <c r="I12" s="7"/>
      <c r="J12" s="8"/>
    </row>
    <row r="13" spans="1:10" x14ac:dyDescent="0.25">
      <c r="A13" s="10">
        <v>13</v>
      </c>
      <c r="B13" s="10">
        <f>SUM(B4:B12)</f>
        <v>30</v>
      </c>
      <c r="H13" s="11">
        <f>SUM(H4:H12)</f>
        <v>8558</v>
      </c>
      <c r="I13" s="7"/>
      <c r="J13" s="8"/>
    </row>
    <row r="14" spans="1:10" x14ac:dyDescent="0.25">
      <c r="I14" s="7"/>
      <c r="J14" s="8"/>
    </row>
    <row r="15" spans="1:10" x14ac:dyDescent="0.25">
      <c r="A15" s="12" t="s">
        <v>1280</v>
      </c>
      <c r="B15" s="12" t="s">
        <v>12</v>
      </c>
      <c r="I15" s="7"/>
      <c r="J15" s="8"/>
    </row>
    <row r="16" spans="1:10" ht="26.25" x14ac:dyDescent="0.4">
      <c r="A16" s="13">
        <f>+A13</f>
        <v>13</v>
      </c>
      <c r="B16" s="13">
        <f>+B13</f>
        <v>30</v>
      </c>
      <c r="C16" s="14" t="s">
        <v>13</v>
      </c>
      <c r="D16" s="1"/>
      <c r="E16" s="1"/>
      <c r="F16" s="1"/>
      <c r="G16" s="1"/>
      <c r="H16" s="1"/>
      <c r="I16" s="8"/>
      <c r="J16" s="8"/>
    </row>
    <row r="17" spans="1:10" x14ac:dyDescent="0.25">
      <c r="I17" s="7"/>
      <c r="J17" s="7"/>
    </row>
    <row r="18" spans="1:10" x14ac:dyDescent="0.25">
      <c r="I18" s="7"/>
      <c r="J18" s="7"/>
    </row>
    <row r="19" spans="1:10" x14ac:dyDescent="0.25">
      <c r="A19" s="15" t="s">
        <v>1820</v>
      </c>
      <c r="B19" s="15" t="s">
        <v>1</v>
      </c>
      <c r="C19" s="15" t="s">
        <v>1250</v>
      </c>
      <c r="D19" s="15" t="s">
        <v>3</v>
      </c>
      <c r="E19" s="15" t="s">
        <v>4</v>
      </c>
      <c r="F19" s="15" t="s">
        <v>5</v>
      </c>
      <c r="G19" s="15" t="s">
        <v>6</v>
      </c>
      <c r="H19" s="15" t="s">
        <v>7</v>
      </c>
      <c r="I19" s="16"/>
      <c r="J19" s="16"/>
    </row>
    <row r="20" spans="1:10" ht="30" x14ac:dyDescent="0.25">
      <c r="A20" s="69" t="s">
        <v>1585</v>
      </c>
      <c r="B20" s="69">
        <v>2</v>
      </c>
      <c r="C20" s="9" t="s">
        <v>1618</v>
      </c>
      <c r="D20" s="5" t="s">
        <v>1619</v>
      </c>
      <c r="E20" s="5" t="s">
        <v>1591</v>
      </c>
      <c r="F20" s="5">
        <v>2017</v>
      </c>
      <c r="G20" s="5"/>
      <c r="H20" s="55">
        <v>768</v>
      </c>
      <c r="I20" s="7"/>
      <c r="J20" s="16"/>
    </row>
    <row r="21" spans="1:10" x14ac:dyDescent="0.25">
      <c r="A21" s="69" t="s">
        <v>1585</v>
      </c>
      <c r="B21" s="69">
        <v>2</v>
      </c>
      <c r="C21" s="5" t="s">
        <v>1620</v>
      </c>
      <c r="D21" s="5" t="s">
        <v>1621</v>
      </c>
      <c r="E21" s="5" t="s">
        <v>1591</v>
      </c>
      <c r="F21" s="5">
        <v>2015</v>
      </c>
      <c r="G21" s="5"/>
      <c r="H21" s="55">
        <v>1360</v>
      </c>
      <c r="I21" s="7"/>
      <c r="J21" s="16"/>
    </row>
    <row r="22" spans="1:10" x14ac:dyDescent="0.25">
      <c r="A22" s="69" t="s">
        <v>1585</v>
      </c>
      <c r="B22" s="69">
        <v>2</v>
      </c>
      <c r="C22" s="5" t="s">
        <v>1622</v>
      </c>
      <c r="D22" s="5" t="s">
        <v>1591</v>
      </c>
      <c r="E22" s="5" t="s">
        <v>1591</v>
      </c>
      <c r="F22" s="5" t="s">
        <v>1623</v>
      </c>
      <c r="G22" s="5"/>
      <c r="H22" s="55">
        <v>1520</v>
      </c>
      <c r="I22" s="7"/>
      <c r="J22" s="16"/>
    </row>
    <row r="23" spans="1:10" x14ac:dyDescent="0.25">
      <c r="A23" s="69" t="s">
        <v>1585</v>
      </c>
      <c r="B23" s="69">
        <v>2</v>
      </c>
      <c r="C23" s="5" t="s">
        <v>1624</v>
      </c>
      <c r="D23" s="5" t="s">
        <v>1625</v>
      </c>
      <c r="E23" s="5" t="s">
        <v>1591</v>
      </c>
      <c r="F23" s="5">
        <v>2017</v>
      </c>
      <c r="G23" s="5"/>
      <c r="H23" s="55">
        <v>1040</v>
      </c>
      <c r="I23" s="7"/>
      <c r="J23" s="16"/>
    </row>
    <row r="24" spans="1:10" x14ac:dyDescent="0.25">
      <c r="A24" s="69" t="s">
        <v>1585</v>
      </c>
      <c r="B24" s="69">
        <v>2</v>
      </c>
      <c r="C24" s="5" t="s">
        <v>1626</v>
      </c>
      <c r="D24" s="5" t="s">
        <v>1591</v>
      </c>
      <c r="E24" s="5" t="s">
        <v>1591</v>
      </c>
      <c r="F24" s="5"/>
      <c r="G24" s="5"/>
      <c r="H24" s="55">
        <v>1152</v>
      </c>
      <c r="I24" s="7"/>
      <c r="J24" s="16"/>
    </row>
    <row r="25" spans="1:10" x14ac:dyDescent="0.25">
      <c r="A25" s="69" t="s">
        <v>1585</v>
      </c>
      <c r="B25" s="69">
        <v>2</v>
      </c>
      <c r="C25" s="5" t="s">
        <v>1627</v>
      </c>
      <c r="D25" s="5" t="s">
        <v>1628</v>
      </c>
      <c r="E25" s="5" t="s">
        <v>1591</v>
      </c>
      <c r="F25" s="5"/>
      <c r="G25" s="5"/>
      <c r="H25" s="55">
        <v>960</v>
      </c>
      <c r="I25" s="7"/>
      <c r="J25" s="16"/>
    </row>
    <row r="26" spans="1:10" ht="45" x14ac:dyDescent="0.25">
      <c r="A26" s="69" t="s">
        <v>1585</v>
      </c>
      <c r="B26" s="69">
        <v>2</v>
      </c>
      <c r="C26" s="9" t="s">
        <v>1611</v>
      </c>
      <c r="D26" s="5" t="s">
        <v>1612</v>
      </c>
      <c r="E26" s="5" t="s">
        <v>1591</v>
      </c>
      <c r="F26" s="5">
        <v>2017</v>
      </c>
      <c r="G26" s="5"/>
      <c r="H26" s="55">
        <v>896</v>
      </c>
      <c r="I26" s="7"/>
      <c r="J26" s="16"/>
    </row>
    <row r="27" spans="1:10" x14ac:dyDescent="0.25">
      <c r="A27" s="69" t="s">
        <v>1585</v>
      </c>
      <c r="B27" s="69">
        <v>2</v>
      </c>
      <c r="C27" s="5" t="s">
        <v>1629</v>
      </c>
      <c r="D27" s="5" t="s">
        <v>1591</v>
      </c>
      <c r="E27" s="5" t="s">
        <v>1591</v>
      </c>
      <c r="F27" s="5"/>
      <c r="G27" s="5"/>
      <c r="H27" s="55">
        <v>960</v>
      </c>
      <c r="I27" s="7"/>
      <c r="J27" s="16"/>
    </row>
    <row r="28" spans="1:10" x14ac:dyDescent="0.25">
      <c r="A28" s="69" t="s">
        <v>1585</v>
      </c>
      <c r="B28" s="69">
        <v>2</v>
      </c>
      <c r="C28" s="5" t="s">
        <v>1630</v>
      </c>
      <c r="D28" s="5" t="s">
        <v>1631</v>
      </c>
      <c r="E28" s="5" t="s">
        <v>1591</v>
      </c>
      <c r="F28" s="5">
        <v>2015</v>
      </c>
      <c r="G28" s="5"/>
      <c r="H28" s="55">
        <v>960</v>
      </c>
      <c r="I28" s="7"/>
      <c r="J28" s="16"/>
    </row>
    <row r="29" spans="1:10" x14ac:dyDescent="0.25">
      <c r="A29" s="69" t="s">
        <v>1585</v>
      </c>
      <c r="B29" s="69">
        <v>2</v>
      </c>
      <c r="C29" s="5" t="s">
        <v>1632</v>
      </c>
      <c r="D29" s="5" t="s">
        <v>1628</v>
      </c>
      <c r="E29" s="5" t="s">
        <v>1591</v>
      </c>
      <c r="F29" s="5">
        <v>2014</v>
      </c>
      <c r="G29" s="5"/>
      <c r="H29" s="55">
        <v>1120</v>
      </c>
      <c r="I29" s="7"/>
      <c r="J29" s="16"/>
    </row>
    <row r="30" spans="1:10" x14ac:dyDescent="0.25">
      <c r="A30" s="69" t="s">
        <v>1585</v>
      </c>
      <c r="B30" s="69">
        <v>2</v>
      </c>
      <c r="C30" s="5" t="s">
        <v>1633</v>
      </c>
      <c r="D30" s="5" t="s">
        <v>1634</v>
      </c>
      <c r="E30" s="5" t="s">
        <v>1591</v>
      </c>
      <c r="F30" s="5">
        <v>2016</v>
      </c>
      <c r="G30" s="5"/>
      <c r="H30" s="55">
        <v>960</v>
      </c>
      <c r="I30" s="7"/>
      <c r="J30" s="16"/>
    </row>
    <row r="31" spans="1:10" x14ac:dyDescent="0.25">
      <c r="A31" s="69" t="s">
        <v>1585</v>
      </c>
      <c r="B31" s="69">
        <v>2</v>
      </c>
      <c r="C31" s="5" t="s">
        <v>1635</v>
      </c>
      <c r="D31" s="5" t="s">
        <v>1636</v>
      </c>
      <c r="E31" s="5" t="s">
        <v>1591</v>
      </c>
      <c r="F31" s="5">
        <v>2016</v>
      </c>
      <c r="G31" s="5"/>
      <c r="H31" s="55">
        <v>880</v>
      </c>
      <c r="I31" s="7"/>
      <c r="J31" s="16"/>
    </row>
    <row r="32" spans="1:10" x14ac:dyDescent="0.25">
      <c r="A32" s="69" t="s">
        <v>1585</v>
      </c>
      <c r="B32" s="69">
        <v>2</v>
      </c>
      <c r="C32" s="5" t="s">
        <v>1637</v>
      </c>
      <c r="D32" s="5" t="s">
        <v>1638</v>
      </c>
      <c r="E32" s="5" t="s">
        <v>1639</v>
      </c>
      <c r="F32" s="5">
        <v>2016</v>
      </c>
      <c r="G32" s="5"/>
      <c r="H32" s="55">
        <v>1280</v>
      </c>
      <c r="I32" s="7"/>
      <c r="J32" s="16"/>
    </row>
    <row r="33" spans="1:10" x14ac:dyDescent="0.25">
      <c r="A33" s="69" t="s">
        <v>1585</v>
      </c>
      <c r="B33" s="69">
        <v>1</v>
      </c>
      <c r="C33" s="5" t="s">
        <v>1640</v>
      </c>
      <c r="D33" s="5" t="s">
        <v>1641</v>
      </c>
      <c r="E33" s="5" t="s">
        <v>1642</v>
      </c>
      <c r="F33" s="5">
        <v>2014</v>
      </c>
      <c r="G33" s="5"/>
      <c r="H33" s="55">
        <v>680</v>
      </c>
      <c r="I33" s="7"/>
      <c r="J33" s="16"/>
    </row>
    <row r="34" spans="1:10" x14ac:dyDescent="0.25">
      <c r="A34" s="69" t="s">
        <v>1585</v>
      </c>
      <c r="B34" s="69">
        <v>2</v>
      </c>
      <c r="C34" s="5" t="s">
        <v>1643</v>
      </c>
      <c r="D34" s="5" t="s">
        <v>1644</v>
      </c>
      <c r="E34" s="5" t="s">
        <v>1645</v>
      </c>
      <c r="F34" s="5">
        <v>2016</v>
      </c>
      <c r="G34" s="5"/>
      <c r="H34" s="55">
        <v>1520</v>
      </c>
      <c r="I34" s="7"/>
      <c r="J34" s="16"/>
    </row>
    <row r="35" spans="1:10" x14ac:dyDescent="0.25">
      <c r="A35" s="69" t="s">
        <v>1585</v>
      </c>
      <c r="B35" s="69">
        <v>2</v>
      </c>
      <c r="C35" s="5" t="s">
        <v>1646</v>
      </c>
      <c r="D35" s="5" t="s">
        <v>1647</v>
      </c>
      <c r="E35" s="5"/>
      <c r="F35" s="5"/>
      <c r="G35" s="5"/>
      <c r="H35" s="55">
        <v>800</v>
      </c>
      <c r="I35" s="7"/>
      <c r="J35" s="16"/>
    </row>
    <row r="36" spans="1:10" x14ac:dyDescent="0.25">
      <c r="A36" s="69" t="s">
        <v>1585</v>
      </c>
      <c r="B36" s="69">
        <v>1</v>
      </c>
      <c r="C36" s="5" t="s">
        <v>1648</v>
      </c>
      <c r="D36" s="5" t="s">
        <v>1649</v>
      </c>
      <c r="E36" s="5" t="s">
        <v>1650</v>
      </c>
      <c r="F36" s="5"/>
      <c r="G36" s="5"/>
      <c r="H36" s="55">
        <v>560</v>
      </c>
      <c r="I36" s="7"/>
      <c r="J36" s="16"/>
    </row>
    <row r="37" spans="1:10" ht="30" x14ac:dyDescent="0.25">
      <c r="A37" s="69" t="s">
        <v>1585</v>
      </c>
      <c r="B37" s="69">
        <v>1</v>
      </c>
      <c r="C37" s="9" t="s">
        <v>1651</v>
      </c>
      <c r="D37" s="5" t="s">
        <v>1652</v>
      </c>
      <c r="E37" s="5" t="s">
        <v>1653</v>
      </c>
      <c r="F37" s="5">
        <v>2015</v>
      </c>
      <c r="G37" s="5"/>
      <c r="H37" s="55">
        <v>880</v>
      </c>
      <c r="I37" s="7"/>
      <c r="J37" s="16"/>
    </row>
    <row r="38" spans="1:10" ht="30" x14ac:dyDescent="0.25">
      <c r="A38" s="69" t="s">
        <v>1585</v>
      </c>
      <c r="B38" s="69">
        <v>1</v>
      </c>
      <c r="C38" s="9" t="s">
        <v>1654</v>
      </c>
      <c r="D38" s="5" t="s">
        <v>1655</v>
      </c>
      <c r="E38" s="5" t="s">
        <v>1656</v>
      </c>
      <c r="F38" s="5">
        <v>2016</v>
      </c>
      <c r="G38" s="5"/>
      <c r="H38" s="55">
        <v>840</v>
      </c>
      <c r="I38" s="7"/>
      <c r="J38" s="16"/>
    </row>
    <row r="39" spans="1:10" x14ac:dyDescent="0.25">
      <c r="A39" s="69" t="s">
        <v>1585</v>
      </c>
      <c r="B39" s="69">
        <v>1</v>
      </c>
      <c r="C39" s="9" t="s">
        <v>1657</v>
      </c>
      <c r="D39" s="5" t="s">
        <v>1658</v>
      </c>
      <c r="E39" s="5" t="s">
        <v>1659</v>
      </c>
      <c r="F39" s="5">
        <v>2017</v>
      </c>
      <c r="G39" s="5"/>
      <c r="H39" s="55">
        <v>480</v>
      </c>
      <c r="I39" s="7"/>
      <c r="J39" s="16"/>
    </row>
    <row r="40" spans="1:10" x14ac:dyDescent="0.25">
      <c r="A40" s="69" t="s">
        <v>1585</v>
      </c>
      <c r="B40" s="69">
        <v>2</v>
      </c>
      <c r="C40" s="9" t="s">
        <v>1660</v>
      </c>
      <c r="D40" s="5" t="s">
        <v>1661</v>
      </c>
      <c r="E40" s="5" t="s">
        <v>1645</v>
      </c>
      <c r="F40" s="5">
        <v>2016</v>
      </c>
      <c r="G40" s="5"/>
      <c r="H40" s="55">
        <v>640</v>
      </c>
      <c r="I40" s="7"/>
      <c r="J40" s="16"/>
    </row>
    <row r="41" spans="1:10" x14ac:dyDescent="0.25">
      <c r="A41" s="69" t="s">
        <v>1585</v>
      </c>
      <c r="B41" s="69">
        <v>1</v>
      </c>
      <c r="C41" s="9" t="s">
        <v>1662</v>
      </c>
      <c r="D41" s="5" t="s">
        <v>1663</v>
      </c>
      <c r="E41" s="5"/>
      <c r="F41" s="5">
        <v>2017</v>
      </c>
      <c r="G41" s="5"/>
      <c r="H41" s="55">
        <v>480</v>
      </c>
      <c r="I41" s="7"/>
      <c r="J41" s="16"/>
    </row>
    <row r="42" spans="1:10" x14ac:dyDescent="0.25">
      <c r="A42" s="69" t="s">
        <v>1585</v>
      </c>
      <c r="B42" s="69">
        <v>2</v>
      </c>
      <c r="C42" s="9" t="s">
        <v>1664</v>
      </c>
      <c r="D42" s="5"/>
      <c r="E42" s="5" t="s">
        <v>1656</v>
      </c>
      <c r="F42" s="5">
        <v>2016</v>
      </c>
      <c r="G42" s="5"/>
      <c r="H42" s="55">
        <v>1200</v>
      </c>
      <c r="I42" s="7"/>
      <c r="J42" s="16"/>
    </row>
    <row r="43" spans="1:10" x14ac:dyDescent="0.25">
      <c r="A43" s="69" t="s">
        <v>1585</v>
      </c>
      <c r="B43" s="69">
        <v>2</v>
      </c>
      <c r="C43" s="9" t="s">
        <v>1664</v>
      </c>
      <c r="D43" s="5"/>
      <c r="E43" s="5" t="s">
        <v>1656</v>
      </c>
      <c r="F43" s="5">
        <v>2016</v>
      </c>
      <c r="G43" s="5"/>
      <c r="H43" s="55">
        <v>1200</v>
      </c>
      <c r="I43" s="7"/>
      <c r="J43" s="16"/>
    </row>
    <row r="44" spans="1:10" x14ac:dyDescent="0.25">
      <c r="A44" s="128">
        <v>4585</v>
      </c>
      <c r="B44" s="128">
        <v>1</v>
      </c>
      <c r="C44" s="129" t="s">
        <v>1794</v>
      </c>
      <c r="D44" s="130" t="s">
        <v>1795</v>
      </c>
      <c r="E44" s="130"/>
      <c r="F44" s="130">
        <v>2018</v>
      </c>
      <c r="G44" s="130"/>
      <c r="H44" s="131">
        <v>957</v>
      </c>
      <c r="I44" s="7"/>
      <c r="J44" s="16"/>
    </row>
    <row r="45" spans="1:10" x14ac:dyDescent="0.25">
      <c r="A45" s="10">
        <v>25</v>
      </c>
      <c r="B45" s="10">
        <f>SUM(B20:B44)</f>
        <v>43</v>
      </c>
      <c r="C45" s="118"/>
      <c r="G45" t="s">
        <v>1829</v>
      </c>
      <c r="H45" s="116">
        <f>SUM(H20:H43)</f>
        <v>23136</v>
      </c>
      <c r="I45" s="7"/>
      <c r="J45" s="16"/>
    </row>
    <row r="46" spans="1:10" x14ac:dyDescent="0.25">
      <c r="G46" t="s">
        <v>1830</v>
      </c>
      <c r="H46" s="11">
        <f>+H44+H45</f>
        <v>24093</v>
      </c>
      <c r="I46" s="7"/>
      <c r="J46" s="16"/>
    </row>
    <row r="47" spans="1:10" x14ac:dyDescent="0.25">
      <c r="A47" s="12" t="s">
        <v>1280</v>
      </c>
      <c r="B47" s="12" t="s">
        <v>12</v>
      </c>
      <c r="I47" s="7"/>
      <c r="J47" s="16"/>
    </row>
    <row r="48" spans="1:10" ht="26.25" x14ac:dyDescent="0.4">
      <c r="A48" s="13">
        <f>+A45</f>
        <v>25</v>
      </c>
      <c r="B48" s="13">
        <f>+B45</f>
        <v>43</v>
      </c>
      <c r="C48" s="19" t="s">
        <v>1695</v>
      </c>
      <c r="D48" s="15"/>
      <c r="E48" s="15"/>
      <c r="F48" s="15"/>
      <c r="G48" s="15"/>
      <c r="H48" s="15"/>
      <c r="I48" s="16"/>
      <c r="J48" s="16"/>
    </row>
    <row r="50" spans="1:10" x14ac:dyDescent="0.25">
      <c r="E50" s="12" t="s">
        <v>1280</v>
      </c>
      <c r="F50" s="12" t="s">
        <v>12</v>
      </c>
    </row>
    <row r="51" spans="1:10" ht="26.25" x14ac:dyDescent="0.4">
      <c r="E51" s="13">
        <f>+A16+A48</f>
        <v>38</v>
      </c>
      <c r="F51" s="13">
        <f>+B16+B48</f>
        <v>73</v>
      </c>
      <c r="G51" s="17" t="s">
        <v>7</v>
      </c>
      <c r="H51" s="18">
        <f>+H13+H45</f>
        <v>31694</v>
      </c>
    </row>
    <row r="53" spans="1:10" ht="27.75" x14ac:dyDescent="0.4">
      <c r="A53" s="209" t="s">
        <v>16</v>
      </c>
      <c r="B53" s="209"/>
      <c r="C53" s="209"/>
      <c r="D53" s="209"/>
      <c r="E53" s="209"/>
      <c r="F53" s="209"/>
      <c r="G53" s="209"/>
      <c r="H53" s="209"/>
      <c r="I53" s="209"/>
      <c r="J53" s="209"/>
    </row>
    <row r="54" spans="1:10" ht="27.75" x14ac:dyDescent="0.4">
      <c r="A54" s="212" t="s">
        <v>2</v>
      </c>
      <c r="B54" s="212"/>
      <c r="C54" s="212"/>
      <c r="D54" s="212"/>
      <c r="E54" s="212"/>
      <c r="F54" s="212"/>
      <c r="G54" s="212"/>
      <c r="H54" s="212"/>
      <c r="I54" s="108"/>
      <c r="J54" s="108"/>
    </row>
    <row r="55" spans="1:10" x14ac:dyDescent="0.25">
      <c r="A55" s="28" t="s">
        <v>0</v>
      </c>
      <c r="B55" s="28" t="s">
        <v>1</v>
      </c>
      <c r="C55" s="20" t="s">
        <v>1250</v>
      </c>
      <c r="D55" s="28" t="s">
        <v>3</v>
      </c>
      <c r="E55" s="51" t="s">
        <v>4</v>
      </c>
      <c r="F55" s="51" t="s">
        <v>5</v>
      </c>
      <c r="G55" s="52" t="s">
        <v>6</v>
      </c>
      <c r="H55" s="52" t="s">
        <v>7</v>
      </c>
      <c r="I55" s="20"/>
      <c r="J55" s="20"/>
    </row>
    <row r="56" spans="1:10" x14ac:dyDescent="0.25">
      <c r="A56" s="47" t="s">
        <v>1984</v>
      </c>
      <c r="B56" s="48">
        <v>3</v>
      </c>
      <c r="C56" s="49" t="s">
        <v>1985</v>
      </c>
      <c r="D56" s="48" t="s">
        <v>1986</v>
      </c>
      <c r="E56" s="48" t="s">
        <v>578</v>
      </c>
      <c r="F56" s="48">
        <v>2017</v>
      </c>
      <c r="G56" s="47" t="s">
        <v>1767</v>
      </c>
      <c r="H56" s="50">
        <v>1908</v>
      </c>
      <c r="J56" s="20"/>
    </row>
    <row r="57" spans="1:10" x14ac:dyDescent="0.25">
      <c r="A57" s="47" t="s">
        <v>1984</v>
      </c>
      <c r="B57" s="48">
        <v>3</v>
      </c>
      <c r="C57" s="49" t="s">
        <v>1987</v>
      </c>
      <c r="D57" s="48" t="s">
        <v>1988</v>
      </c>
      <c r="E57" s="48" t="s">
        <v>578</v>
      </c>
      <c r="F57" s="48">
        <v>2017</v>
      </c>
      <c r="G57" s="47" t="s">
        <v>1767</v>
      </c>
      <c r="H57" s="50">
        <v>1668</v>
      </c>
      <c r="J57" s="20"/>
    </row>
    <row r="58" spans="1:10" x14ac:dyDescent="0.25">
      <c r="A58" s="47" t="s">
        <v>1984</v>
      </c>
      <c r="B58" s="48">
        <v>3</v>
      </c>
      <c r="C58" s="49" t="s">
        <v>1989</v>
      </c>
      <c r="D58" s="48" t="s">
        <v>1990</v>
      </c>
      <c r="E58" s="48" t="s">
        <v>1587</v>
      </c>
      <c r="F58" s="48">
        <v>2017</v>
      </c>
      <c r="G58" s="47" t="s">
        <v>1767</v>
      </c>
      <c r="H58" s="50">
        <v>685.95</v>
      </c>
      <c r="J58" s="20"/>
    </row>
    <row r="59" spans="1:10" x14ac:dyDescent="0.25">
      <c r="A59" s="47" t="s">
        <v>1984</v>
      </c>
      <c r="B59" s="48">
        <v>2</v>
      </c>
      <c r="C59" s="49" t="s">
        <v>1991</v>
      </c>
      <c r="D59" s="48" t="s">
        <v>1992</v>
      </c>
      <c r="E59" s="48" t="s">
        <v>570</v>
      </c>
      <c r="F59" s="48">
        <v>2017</v>
      </c>
      <c r="G59" s="47" t="s">
        <v>10</v>
      </c>
      <c r="H59" s="50">
        <v>856</v>
      </c>
      <c r="J59" s="20"/>
    </row>
    <row r="60" spans="1:10" x14ac:dyDescent="0.25">
      <c r="A60" s="47" t="s">
        <v>1984</v>
      </c>
      <c r="B60" s="48">
        <v>2</v>
      </c>
      <c r="C60" s="49" t="s">
        <v>1993</v>
      </c>
      <c r="D60" s="48" t="s">
        <v>1994</v>
      </c>
      <c r="E60" s="48" t="s">
        <v>570</v>
      </c>
      <c r="F60" s="48">
        <v>2015</v>
      </c>
      <c r="G60" s="47" t="s">
        <v>10</v>
      </c>
      <c r="H60" s="50">
        <v>1080</v>
      </c>
      <c r="J60" s="20"/>
    </row>
    <row r="61" spans="1:10" x14ac:dyDescent="0.25">
      <c r="A61" s="47" t="s">
        <v>1984</v>
      </c>
      <c r="B61" s="48">
        <v>2</v>
      </c>
      <c r="C61" s="49" t="s">
        <v>1995</v>
      </c>
      <c r="D61" s="48" t="s">
        <v>1996</v>
      </c>
      <c r="E61" s="48" t="s">
        <v>570</v>
      </c>
      <c r="F61" s="48">
        <v>2017</v>
      </c>
      <c r="G61" s="47" t="s">
        <v>10</v>
      </c>
      <c r="H61" s="50">
        <v>976</v>
      </c>
      <c r="J61" s="20"/>
    </row>
    <row r="62" spans="1:10" x14ac:dyDescent="0.25">
      <c r="A62" s="47" t="s">
        <v>1984</v>
      </c>
      <c r="B62" s="48">
        <v>2</v>
      </c>
      <c r="C62" s="49" t="s">
        <v>1997</v>
      </c>
      <c r="D62" s="48" t="s">
        <v>1998</v>
      </c>
      <c r="E62" s="48" t="s">
        <v>570</v>
      </c>
      <c r="F62" s="48">
        <v>2016</v>
      </c>
      <c r="G62" s="47" t="s">
        <v>10</v>
      </c>
      <c r="H62" s="50">
        <v>912</v>
      </c>
      <c r="J62" s="20"/>
    </row>
    <row r="63" spans="1:10" x14ac:dyDescent="0.25">
      <c r="A63" s="47" t="s">
        <v>1984</v>
      </c>
      <c r="B63" s="48">
        <v>2</v>
      </c>
      <c r="C63" s="49" t="s">
        <v>1999</v>
      </c>
      <c r="D63" s="48" t="s">
        <v>2000</v>
      </c>
      <c r="E63" s="48" t="s">
        <v>2001</v>
      </c>
      <c r="F63" s="48">
        <v>2014</v>
      </c>
      <c r="G63" s="47" t="s">
        <v>10</v>
      </c>
      <c r="H63" s="50">
        <v>1032</v>
      </c>
      <c r="J63" s="20"/>
    </row>
    <row r="64" spans="1:10" x14ac:dyDescent="0.25">
      <c r="A64" s="47" t="s">
        <v>2002</v>
      </c>
      <c r="B64" s="48">
        <v>10</v>
      </c>
      <c r="C64" s="49" t="s">
        <v>2003</v>
      </c>
      <c r="D64" s="48" t="s">
        <v>2004</v>
      </c>
      <c r="E64" s="48" t="s">
        <v>2002</v>
      </c>
      <c r="F64" s="48"/>
      <c r="G64" s="47"/>
      <c r="H64" s="50">
        <v>2720</v>
      </c>
      <c r="J64" s="20"/>
    </row>
    <row r="65" spans="1:10" x14ac:dyDescent="0.25">
      <c r="A65" s="47" t="s">
        <v>2005</v>
      </c>
      <c r="B65" s="48">
        <v>5</v>
      </c>
      <c r="C65" s="49" t="s">
        <v>2006</v>
      </c>
      <c r="D65" s="48" t="s">
        <v>2007</v>
      </c>
      <c r="E65" s="48"/>
      <c r="F65" s="48"/>
      <c r="G65" s="47"/>
      <c r="H65" s="50">
        <v>1706.25</v>
      </c>
      <c r="J65" s="20"/>
    </row>
    <row r="66" spans="1:10" x14ac:dyDescent="0.25">
      <c r="A66" s="47" t="s">
        <v>2005</v>
      </c>
      <c r="B66" s="48">
        <v>4</v>
      </c>
      <c r="C66" s="49" t="s">
        <v>2008</v>
      </c>
      <c r="D66" s="48" t="s">
        <v>2009</v>
      </c>
      <c r="E66" s="48"/>
      <c r="F66" s="48"/>
      <c r="G66" s="47"/>
      <c r="H66" s="50">
        <v>1425</v>
      </c>
      <c r="J66" s="20"/>
    </row>
    <row r="67" spans="1:10" x14ac:dyDescent="0.25">
      <c r="A67" s="47" t="s">
        <v>2005</v>
      </c>
      <c r="B67" s="48">
        <v>2</v>
      </c>
      <c r="C67" s="49" t="s">
        <v>2010</v>
      </c>
      <c r="D67" s="48" t="s">
        <v>2011</v>
      </c>
      <c r="E67" s="48"/>
      <c r="F67" s="48"/>
      <c r="G67" s="47"/>
      <c r="H67" s="50">
        <v>885</v>
      </c>
      <c r="J67" s="20"/>
    </row>
    <row r="68" spans="1:10" x14ac:dyDescent="0.25">
      <c r="A68" s="24" t="s">
        <v>2005</v>
      </c>
      <c r="B68" s="22">
        <v>5</v>
      </c>
      <c r="C68" s="23" t="s">
        <v>2012</v>
      </c>
      <c r="D68" s="22" t="s">
        <v>2013</v>
      </c>
      <c r="E68" s="22"/>
      <c r="F68" s="22"/>
      <c r="G68" s="24"/>
      <c r="H68" s="21">
        <v>1687.5</v>
      </c>
      <c r="J68" s="20"/>
    </row>
    <row r="69" spans="1:10" x14ac:dyDescent="0.25">
      <c r="A69" s="24" t="s">
        <v>2005</v>
      </c>
      <c r="B69" s="22">
        <v>3</v>
      </c>
      <c r="C69" s="23" t="s">
        <v>2014</v>
      </c>
      <c r="D69" s="22" t="s">
        <v>2015</v>
      </c>
      <c r="E69" s="22"/>
      <c r="F69" s="22"/>
      <c r="G69" s="24"/>
      <c r="H69" s="21">
        <v>630</v>
      </c>
      <c r="J69" s="20"/>
    </row>
    <row r="70" spans="1:10" x14ac:dyDescent="0.25">
      <c r="A70" s="24" t="s">
        <v>2005</v>
      </c>
      <c r="B70" s="22">
        <v>3</v>
      </c>
      <c r="C70" s="23" t="s">
        <v>2016</v>
      </c>
      <c r="D70" s="22" t="s">
        <v>2017</v>
      </c>
      <c r="E70" s="22"/>
      <c r="F70" s="22"/>
      <c r="G70" s="24"/>
      <c r="H70" s="21">
        <v>742.5</v>
      </c>
      <c r="J70" s="20"/>
    </row>
    <row r="71" spans="1:10" x14ac:dyDescent="0.25">
      <c r="A71" s="25">
        <v>15</v>
      </c>
      <c r="B71" s="26">
        <f>SUM(B56:B70)</f>
        <v>51</v>
      </c>
      <c r="H71" s="27">
        <f>SUM(H56:H70)</f>
        <v>18914.2</v>
      </c>
      <c r="J71" s="20"/>
    </row>
    <row r="72" spans="1:10" x14ac:dyDescent="0.25">
      <c r="A72" s="28"/>
      <c r="B72" s="29"/>
      <c r="C72" s="20"/>
      <c r="D72" s="20"/>
      <c r="E72" s="20"/>
      <c r="F72" s="20"/>
      <c r="G72" s="20"/>
      <c r="H72" s="30"/>
      <c r="I72" s="20"/>
      <c r="J72" s="20"/>
    </row>
    <row r="73" spans="1:10" x14ac:dyDescent="0.25">
      <c r="A73" s="31"/>
      <c r="B73" s="26"/>
      <c r="H73" s="27"/>
    </row>
    <row r="75" spans="1:10" x14ac:dyDescent="0.25">
      <c r="A75" s="32"/>
      <c r="B75" s="32"/>
      <c r="C75" s="32"/>
      <c r="D75" s="32"/>
      <c r="E75" s="32"/>
      <c r="F75" s="32"/>
      <c r="G75" s="32"/>
      <c r="H75" s="32"/>
      <c r="I75" s="33"/>
      <c r="J75" s="33"/>
    </row>
    <row r="76" spans="1:10" x14ac:dyDescent="0.25">
      <c r="I76" s="7"/>
      <c r="J76" s="33"/>
    </row>
    <row r="77" spans="1:10" ht="21" x14ac:dyDescent="0.35">
      <c r="A77" s="12" t="s">
        <v>1280</v>
      </c>
      <c r="B77" s="12" t="s">
        <v>12</v>
      </c>
      <c r="G77" s="17" t="s">
        <v>7</v>
      </c>
      <c r="H77" s="34">
        <f>+H71</f>
        <v>18914.2</v>
      </c>
      <c r="I77" s="7"/>
      <c r="J77" s="33"/>
    </row>
    <row r="78" spans="1:10" ht="26.25" x14ac:dyDescent="0.4">
      <c r="A78" s="35">
        <f>+A71</f>
        <v>15</v>
      </c>
      <c r="B78" s="35">
        <f>+B71</f>
        <v>51</v>
      </c>
      <c r="C78" s="36" t="s">
        <v>14</v>
      </c>
      <c r="D78" s="32"/>
      <c r="E78" s="32"/>
      <c r="F78" s="32"/>
      <c r="G78" s="32"/>
      <c r="H78" s="32"/>
      <c r="I78" s="33"/>
      <c r="J78" s="33"/>
    </row>
    <row r="80" spans="1:10" x14ac:dyDescent="0.25">
      <c r="E80" s="12" t="s">
        <v>1280</v>
      </c>
      <c r="F80" s="12" t="s">
        <v>12</v>
      </c>
    </row>
    <row r="81" spans="5:8" ht="26.25" x14ac:dyDescent="0.4">
      <c r="E81" s="35">
        <f>+A16+A48+A78</f>
        <v>53</v>
      </c>
      <c r="F81" s="35">
        <f>+B16+B48+B78</f>
        <v>124</v>
      </c>
      <c r="G81" s="17" t="s">
        <v>41</v>
      </c>
      <c r="H81" s="34">
        <f>+H51+H77</f>
        <v>50608.2</v>
      </c>
    </row>
  </sheetData>
  <mergeCells count="4">
    <mergeCell ref="A1:J1"/>
    <mergeCell ref="A53:J53"/>
    <mergeCell ref="A2:H2"/>
    <mergeCell ref="A54:H5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37"/>
  <sheetViews>
    <sheetView workbookViewId="0">
      <selection activeCell="H13" sqref="H13"/>
    </sheetView>
  </sheetViews>
  <sheetFormatPr baseColWidth="10" defaultRowHeight="15" x14ac:dyDescent="0.25"/>
  <cols>
    <col min="3" max="3" width="65.140625" customWidth="1"/>
    <col min="4" max="4" width="48.42578125" customWidth="1"/>
    <col min="5" max="5" width="15.28515625" customWidth="1"/>
    <col min="6" max="6" width="16.85546875" customWidth="1"/>
    <col min="7" max="7" width="25.7109375" customWidth="1"/>
    <col min="8" max="8" width="23.8554687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customHeight="1" x14ac:dyDescent="0.4">
      <c r="A2" s="213" t="s">
        <v>1517</v>
      </c>
      <c r="B2" s="213"/>
      <c r="C2" s="213"/>
      <c r="D2" s="213"/>
      <c r="E2" s="213"/>
      <c r="F2" s="213"/>
      <c r="G2" s="213"/>
      <c r="H2" s="213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39"/>
      <c r="B4" s="40"/>
      <c r="C4" s="41"/>
      <c r="D4" s="42"/>
      <c r="E4" s="42"/>
      <c r="F4" s="43"/>
      <c r="G4" s="42"/>
      <c r="H4" s="44"/>
      <c r="I4" s="7"/>
      <c r="J4" s="8"/>
    </row>
    <row r="5" spans="1:10" x14ac:dyDescent="0.25">
      <c r="A5" s="10">
        <v>0</v>
      </c>
      <c r="B5" s="10">
        <f>SUM(B4:B4)</f>
        <v>0</v>
      </c>
      <c r="H5" s="11">
        <f>SUM(H4:H4)</f>
        <v>0</v>
      </c>
      <c r="I5" s="7"/>
      <c r="J5" s="8"/>
    </row>
    <row r="6" spans="1:10" x14ac:dyDescent="0.25">
      <c r="I6" s="7"/>
      <c r="J6" s="8"/>
    </row>
    <row r="7" spans="1:10" x14ac:dyDescent="0.25">
      <c r="A7" s="12" t="s">
        <v>1280</v>
      </c>
      <c r="B7" s="12" t="s">
        <v>12</v>
      </c>
      <c r="I7" s="7"/>
      <c r="J7" s="8"/>
    </row>
    <row r="8" spans="1:10" ht="26.25" x14ac:dyDescent="0.4">
      <c r="A8" s="13">
        <f>+A5</f>
        <v>0</v>
      </c>
      <c r="B8" s="13">
        <f>+B5</f>
        <v>0</v>
      </c>
      <c r="C8" s="14" t="s">
        <v>13</v>
      </c>
      <c r="D8" s="1"/>
      <c r="E8" s="1"/>
      <c r="F8" s="1"/>
      <c r="G8" s="1"/>
      <c r="H8" s="1"/>
      <c r="I8" s="8"/>
      <c r="J8" s="8"/>
    </row>
    <row r="9" spans="1:10" x14ac:dyDescent="0.25">
      <c r="I9" s="7"/>
      <c r="J9" s="7"/>
    </row>
    <row r="10" spans="1:10" x14ac:dyDescent="0.25">
      <c r="I10" s="7"/>
      <c r="J10" s="7"/>
    </row>
    <row r="11" spans="1:10" x14ac:dyDescent="0.25">
      <c r="A11" s="15" t="s">
        <v>1820</v>
      </c>
      <c r="B11" s="15" t="s">
        <v>1</v>
      </c>
      <c r="C11" s="15" t="s">
        <v>1250</v>
      </c>
      <c r="D11" s="15" t="s">
        <v>3</v>
      </c>
      <c r="E11" s="15" t="s">
        <v>4</v>
      </c>
      <c r="F11" s="15" t="s">
        <v>5</v>
      </c>
      <c r="G11" s="15" t="s">
        <v>6</v>
      </c>
      <c r="H11" s="15" t="s">
        <v>7</v>
      </c>
      <c r="I11" s="16"/>
      <c r="J11" s="16"/>
    </row>
    <row r="12" spans="1:10" x14ac:dyDescent="0.25">
      <c r="H12" s="115">
        <f t="shared" ref="H12:H13" si="0">SUM(H5)</f>
        <v>0</v>
      </c>
      <c r="I12" s="7"/>
      <c r="J12" s="16"/>
    </row>
    <row r="13" spans="1:10" x14ac:dyDescent="0.25">
      <c r="H13" s="11">
        <f t="shared" si="0"/>
        <v>0</v>
      </c>
      <c r="I13" s="7"/>
      <c r="J13" s="16"/>
    </row>
    <row r="14" spans="1:10" x14ac:dyDescent="0.25">
      <c r="A14" s="12" t="s">
        <v>1280</v>
      </c>
      <c r="B14" s="12" t="s">
        <v>12</v>
      </c>
      <c r="I14" s="7"/>
      <c r="J14" s="16"/>
    </row>
    <row r="15" spans="1:10" ht="26.25" x14ac:dyDescent="0.4">
      <c r="A15" s="13">
        <v>0</v>
      </c>
      <c r="B15" s="13">
        <f>+B8</f>
        <v>0</v>
      </c>
      <c r="C15" s="19" t="s">
        <v>1695</v>
      </c>
      <c r="D15" s="15"/>
      <c r="E15" s="15"/>
      <c r="F15" s="15"/>
      <c r="G15" s="15"/>
      <c r="H15" s="15"/>
      <c r="I15" s="16"/>
      <c r="J15" s="16"/>
    </row>
    <row r="17" spans="1:10" x14ac:dyDescent="0.25">
      <c r="E17" s="12" t="s">
        <v>1280</v>
      </c>
      <c r="F17" s="12" t="s">
        <v>12</v>
      </c>
    </row>
    <row r="18" spans="1:10" ht="26.25" x14ac:dyDescent="0.4">
      <c r="E18" s="13">
        <f>+A8+A15</f>
        <v>0</v>
      </c>
      <c r="F18" s="13">
        <f>+B8+B15</f>
        <v>0</v>
      </c>
      <c r="G18" s="17" t="s">
        <v>7</v>
      </c>
      <c r="H18" s="18">
        <f>+H5</f>
        <v>0</v>
      </c>
    </row>
    <row r="20" spans="1:10" ht="27.75" x14ac:dyDescent="0.4">
      <c r="A20" s="209" t="s">
        <v>16</v>
      </c>
      <c r="B20" s="209"/>
      <c r="C20" s="209"/>
      <c r="D20" s="209"/>
      <c r="E20" s="209"/>
      <c r="F20" s="209"/>
      <c r="G20" s="209"/>
      <c r="H20" s="209"/>
      <c r="I20" s="209"/>
      <c r="J20" s="209"/>
    </row>
    <row r="21" spans="1:10" ht="27.75" customHeight="1" x14ac:dyDescent="0.4">
      <c r="A21" s="214" t="s">
        <v>1517</v>
      </c>
      <c r="B21" s="214"/>
      <c r="C21" s="214"/>
      <c r="D21" s="214"/>
      <c r="E21" s="214"/>
      <c r="F21" s="214"/>
      <c r="G21" s="214"/>
      <c r="H21" s="214"/>
      <c r="I21" s="108"/>
      <c r="J21" s="108"/>
    </row>
    <row r="22" spans="1:10" x14ac:dyDescent="0.25">
      <c r="A22" s="52" t="s">
        <v>0</v>
      </c>
      <c r="B22" s="52" t="s">
        <v>1</v>
      </c>
      <c r="C22" s="29" t="s">
        <v>1250</v>
      </c>
      <c r="D22" s="52" t="s">
        <v>3</v>
      </c>
      <c r="E22" s="52" t="s">
        <v>4</v>
      </c>
      <c r="F22" s="52" t="s">
        <v>5</v>
      </c>
      <c r="G22" s="52" t="s">
        <v>6</v>
      </c>
      <c r="H22" s="52" t="s">
        <v>7</v>
      </c>
      <c r="I22" s="20"/>
      <c r="J22" s="20"/>
    </row>
    <row r="23" spans="1:10" x14ac:dyDescent="0.25">
      <c r="A23" s="47"/>
      <c r="B23" s="48"/>
      <c r="C23" s="49"/>
      <c r="D23" s="48"/>
      <c r="E23" s="48"/>
      <c r="F23" s="48"/>
      <c r="G23" s="47"/>
      <c r="H23" s="50"/>
      <c r="J23" s="20"/>
    </row>
    <row r="24" spans="1:10" x14ac:dyDescent="0.25">
      <c r="A24" s="24"/>
      <c r="B24" s="22"/>
      <c r="C24" s="23"/>
      <c r="D24" s="22"/>
      <c r="E24" s="22"/>
      <c r="F24" s="22"/>
      <c r="G24" s="24"/>
      <c r="H24" s="21"/>
      <c r="J24" s="20"/>
    </row>
    <row r="25" spans="1:10" x14ac:dyDescent="0.25">
      <c r="A25" s="24"/>
      <c r="B25" s="22"/>
      <c r="C25" s="23"/>
      <c r="D25" s="22"/>
      <c r="E25" s="22"/>
      <c r="F25" s="22"/>
      <c r="G25" s="24"/>
      <c r="H25" s="21"/>
      <c r="J25" s="20"/>
    </row>
    <row r="26" spans="1:10" x14ac:dyDescent="0.25">
      <c r="A26" s="24"/>
      <c r="B26" s="22"/>
      <c r="C26" s="23"/>
      <c r="D26" s="22"/>
      <c r="E26" s="22"/>
      <c r="F26" s="22"/>
      <c r="G26" s="24"/>
      <c r="H26" s="21"/>
      <c r="J26" s="20"/>
    </row>
    <row r="27" spans="1:10" x14ac:dyDescent="0.25">
      <c r="A27" s="25">
        <v>4</v>
      </c>
      <c r="B27" s="26">
        <f>SUM(B23:B26)</f>
        <v>0</v>
      </c>
      <c r="H27" s="27">
        <f>SUM(H23:H26)</f>
        <v>0</v>
      </c>
      <c r="J27" s="20"/>
    </row>
    <row r="28" spans="1:10" x14ac:dyDescent="0.25">
      <c r="A28" s="28"/>
      <c r="B28" s="29"/>
      <c r="C28" s="20"/>
      <c r="D28" s="20"/>
      <c r="E28" s="20"/>
      <c r="F28" s="20"/>
      <c r="G28" s="20"/>
      <c r="H28" s="30"/>
      <c r="I28" s="20"/>
      <c r="J28" s="20"/>
    </row>
    <row r="29" spans="1:10" x14ac:dyDescent="0.25">
      <c r="A29" s="31"/>
      <c r="B29" s="26"/>
      <c r="H29" s="27"/>
    </row>
    <row r="31" spans="1:10" x14ac:dyDescent="0.25">
      <c r="A31" s="32"/>
      <c r="B31" s="32"/>
      <c r="C31" s="32"/>
      <c r="D31" s="32"/>
      <c r="E31" s="32"/>
      <c r="F31" s="32"/>
      <c r="G31" s="32"/>
      <c r="H31" s="32"/>
      <c r="I31" s="33"/>
      <c r="J31" s="33"/>
    </row>
    <row r="32" spans="1:10" x14ac:dyDescent="0.25">
      <c r="I32" s="7"/>
      <c r="J32" s="33"/>
    </row>
    <row r="33" spans="1:10" ht="21" x14ac:dyDescent="0.35">
      <c r="A33" s="12" t="s">
        <v>1280</v>
      </c>
      <c r="B33" s="12" t="s">
        <v>12</v>
      </c>
      <c r="G33" s="17" t="s">
        <v>7</v>
      </c>
      <c r="H33" s="34">
        <f>+H27</f>
        <v>0</v>
      </c>
      <c r="I33" s="7"/>
      <c r="J33" s="33"/>
    </row>
    <row r="34" spans="1:10" ht="26.25" x14ac:dyDescent="0.4">
      <c r="A34" s="35">
        <f>+A27</f>
        <v>4</v>
      </c>
      <c r="B34" s="35">
        <f>+B27</f>
        <v>0</v>
      </c>
      <c r="C34" s="36" t="s">
        <v>14</v>
      </c>
      <c r="D34" s="32"/>
      <c r="E34" s="32"/>
      <c r="F34" s="32"/>
      <c r="G34" s="32"/>
      <c r="H34" s="32"/>
      <c r="I34" s="33"/>
      <c r="J34" s="33"/>
    </row>
    <row r="36" spans="1:10" x14ac:dyDescent="0.25">
      <c r="E36" s="12" t="s">
        <v>1280</v>
      </c>
      <c r="F36" s="12" t="s">
        <v>12</v>
      </c>
    </row>
    <row r="37" spans="1:10" ht="26.25" x14ac:dyDescent="0.4">
      <c r="E37" s="35">
        <f>+A34+A15</f>
        <v>4</v>
      </c>
      <c r="F37" s="35">
        <f>+B34+B15</f>
        <v>0</v>
      </c>
      <c r="G37" s="17" t="s">
        <v>41</v>
      </c>
      <c r="H37" s="34">
        <f>+H18+H33</f>
        <v>0</v>
      </c>
    </row>
  </sheetData>
  <mergeCells count="4">
    <mergeCell ref="A1:J1"/>
    <mergeCell ref="A20:J20"/>
    <mergeCell ref="A2:H2"/>
    <mergeCell ref="A21:H2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157"/>
  <sheetViews>
    <sheetView topLeftCell="E134" workbookViewId="0">
      <selection activeCell="H154" sqref="H154"/>
    </sheetView>
  </sheetViews>
  <sheetFormatPr baseColWidth="10" defaultRowHeight="15" x14ac:dyDescent="0.25"/>
  <cols>
    <col min="3" max="3" width="59.85546875" customWidth="1"/>
    <col min="4" max="4" width="45.28515625" customWidth="1"/>
    <col min="5" max="5" width="14.85546875" customWidth="1"/>
    <col min="6" max="6" width="15" customWidth="1"/>
    <col min="7" max="7" width="25.42578125" customWidth="1"/>
    <col min="8" max="8" width="28.1406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1431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2">
        <v>1192</v>
      </c>
      <c r="B4" s="107">
        <v>3</v>
      </c>
      <c r="C4" s="59" t="s">
        <v>1055</v>
      </c>
      <c r="D4" s="60" t="s">
        <v>1059</v>
      </c>
      <c r="E4" s="61" t="s">
        <v>580</v>
      </c>
      <c r="F4" s="62" t="s">
        <v>1066</v>
      </c>
      <c r="G4" s="60" t="s">
        <v>700</v>
      </c>
      <c r="H4" s="55">
        <v>417</v>
      </c>
      <c r="I4" s="7"/>
      <c r="J4" s="8"/>
    </row>
    <row r="5" spans="1:10" ht="30" x14ac:dyDescent="0.25">
      <c r="A5" s="22">
        <v>1193</v>
      </c>
      <c r="B5" s="107">
        <v>3</v>
      </c>
      <c r="C5" s="59" t="s">
        <v>1055</v>
      </c>
      <c r="D5" s="60" t="s">
        <v>1059</v>
      </c>
      <c r="E5" s="61" t="s">
        <v>580</v>
      </c>
      <c r="F5" s="62" t="s">
        <v>1066</v>
      </c>
      <c r="G5" s="60" t="s">
        <v>700</v>
      </c>
      <c r="H5" s="55">
        <v>417</v>
      </c>
      <c r="I5" s="7"/>
      <c r="J5" s="8"/>
    </row>
    <row r="6" spans="1:10" ht="30" x14ac:dyDescent="0.25">
      <c r="A6" s="22">
        <v>1194</v>
      </c>
      <c r="B6" s="107">
        <v>5</v>
      </c>
      <c r="C6" s="59" t="s">
        <v>1056</v>
      </c>
      <c r="D6" s="60" t="s">
        <v>1060</v>
      </c>
      <c r="E6" s="61" t="s">
        <v>1063</v>
      </c>
      <c r="F6" s="62">
        <v>2016</v>
      </c>
      <c r="G6" s="60" t="s">
        <v>700</v>
      </c>
      <c r="H6" s="55">
        <v>1695</v>
      </c>
      <c r="I6" s="7"/>
      <c r="J6" s="8"/>
    </row>
    <row r="7" spans="1:10" ht="30" x14ac:dyDescent="0.25">
      <c r="A7" s="22">
        <v>1196</v>
      </c>
      <c r="B7" s="107">
        <v>2</v>
      </c>
      <c r="C7" s="59" t="s">
        <v>1057</v>
      </c>
      <c r="D7" s="60" t="s">
        <v>1061</v>
      </c>
      <c r="E7" s="61" t="s">
        <v>1064</v>
      </c>
      <c r="F7" s="62">
        <v>2000</v>
      </c>
      <c r="G7" s="60" t="s">
        <v>700</v>
      </c>
      <c r="H7" s="55">
        <v>512</v>
      </c>
      <c r="I7" s="7"/>
      <c r="J7" s="8"/>
    </row>
    <row r="8" spans="1:10" ht="30" x14ac:dyDescent="0.25">
      <c r="A8" s="22">
        <v>1199</v>
      </c>
      <c r="B8" s="107">
        <v>3</v>
      </c>
      <c r="C8" s="59" t="s">
        <v>1058</v>
      </c>
      <c r="D8" s="60" t="s">
        <v>1062</v>
      </c>
      <c r="E8" s="61" t="s">
        <v>1065</v>
      </c>
      <c r="F8" s="62">
        <v>2001</v>
      </c>
      <c r="G8" s="60" t="s">
        <v>700</v>
      </c>
      <c r="H8" s="55">
        <v>507</v>
      </c>
      <c r="I8" s="7"/>
      <c r="J8" s="8"/>
    </row>
    <row r="9" spans="1:10" x14ac:dyDescent="0.25">
      <c r="A9" s="22">
        <v>1200</v>
      </c>
      <c r="B9" s="107">
        <v>2</v>
      </c>
      <c r="C9" s="59" t="s">
        <v>1831</v>
      </c>
      <c r="D9" s="60"/>
      <c r="E9" s="61"/>
      <c r="F9" s="62"/>
      <c r="G9" s="60"/>
      <c r="H9" s="55">
        <v>376</v>
      </c>
      <c r="I9" s="7"/>
      <c r="J9" s="8"/>
    </row>
    <row r="10" spans="1:10" x14ac:dyDescent="0.25">
      <c r="A10" s="10">
        <v>5</v>
      </c>
      <c r="B10" s="10">
        <f>SUM(B4:B9)</f>
        <v>18</v>
      </c>
      <c r="H10" s="11">
        <f>SUM(H4:H9)</f>
        <v>3924</v>
      </c>
      <c r="I10" s="7"/>
      <c r="J10" s="8"/>
    </row>
    <row r="11" spans="1:10" x14ac:dyDescent="0.25">
      <c r="I11" s="7"/>
      <c r="J11" s="8"/>
    </row>
    <row r="12" spans="1:10" x14ac:dyDescent="0.25">
      <c r="A12" s="12" t="s">
        <v>1280</v>
      </c>
      <c r="B12" s="12" t="s">
        <v>12</v>
      </c>
      <c r="I12" s="7"/>
      <c r="J12" s="8"/>
    </row>
    <row r="13" spans="1:10" ht="26.25" x14ac:dyDescent="0.4">
      <c r="A13" s="13">
        <f>+A10</f>
        <v>5</v>
      </c>
      <c r="B13" s="13">
        <f>+B10</f>
        <v>18</v>
      </c>
      <c r="C13" s="14" t="s">
        <v>13</v>
      </c>
      <c r="D13" s="1"/>
      <c r="E13" s="1"/>
      <c r="F13" s="1"/>
      <c r="G13" s="1"/>
      <c r="H13" s="1"/>
      <c r="I13" s="8"/>
      <c r="J13" s="8"/>
    </row>
    <row r="14" spans="1:10" x14ac:dyDescent="0.25">
      <c r="I14" s="7"/>
      <c r="J14" s="7"/>
    </row>
    <row r="15" spans="1:10" x14ac:dyDescent="0.25">
      <c r="I15" s="7"/>
      <c r="J15" s="7"/>
    </row>
    <row r="16" spans="1:10" x14ac:dyDescent="0.25">
      <c r="A16" s="15" t="s">
        <v>1820</v>
      </c>
      <c r="B16" s="15" t="s">
        <v>1</v>
      </c>
      <c r="C16" s="15" t="s">
        <v>1250</v>
      </c>
      <c r="D16" s="15" t="s">
        <v>3</v>
      </c>
      <c r="E16" s="15" t="s">
        <v>4</v>
      </c>
      <c r="F16" s="15" t="s">
        <v>5</v>
      </c>
      <c r="G16" s="15" t="s">
        <v>6</v>
      </c>
      <c r="H16" s="15" t="s">
        <v>7</v>
      </c>
      <c r="I16" s="16"/>
      <c r="J16" s="16"/>
    </row>
    <row r="17" spans="1:10" x14ac:dyDescent="0.25">
      <c r="H17" s="115">
        <v>0</v>
      </c>
      <c r="I17" s="7"/>
      <c r="J17" s="16"/>
    </row>
    <row r="18" spans="1:10" x14ac:dyDescent="0.25">
      <c r="H18" s="11">
        <f>SUM(H11)</f>
        <v>0</v>
      </c>
      <c r="I18" s="7"/>
      <c r="J18" s="16"/>
    </row>
    <row r="19" spans="1:10" x14ac:dyDescent="0.25">
      <c r="A19" s="12" t="s">
        <v>1280</v>
      </c>
      <c r="B19" s="12" t="s">
        <v>12</v>
      </c>
      <c r="I19" s="7"/>
      <c r="J19" s="16"/>
    </row>
    <row r="20" spans="1:10" ht="26.25" x14ac:dyDescent="0.4">
      <c r="A20" s="13">
        <f>+A17</f>
        <v>0</v>
      </c>
      <c r="B20" s="13">
        <f>+B17</f>
        <v>0</v>
      </c>
      <c r="C20" s="19" t="s">
        <v>1695</v>
      </c>
      <c r="D20" s="15"/>
      <c r="E20" s="15"/>
      <c r="F20" s="15"/>
      <c r="G20" s="15"/>
      <c r="H20" s="15"/>
      <c r="I20" s="16"/>
      <c r="J20" s="16"/>
    </row>
    <row r="21" spans="1:10" x14ac:dyDescent="0.25">
      <c r="H21" s="56">
        <f>+H17</f>
        <v>0</v>
      </c>
    </row>
    <row r="22" spans="1:10" x14ac:dyDescent="0.25">
      <c r="E22" s="12" t="s">
        <v>1280</v>
      </c>
      <c r="F22" s="12" t="s">
        <v>12</v>
      </c>
    </row>
    <row r="23" spans="1:10" ht="26.25" x14ac:dyDescent="0.4">
      <c r="E23" s="13">
        <f>+A13+A20</f>
        <v>5</v>
      </c>
      <c r="F23" s="13">
        <f>+B13+B20</f>
        <v>18</v>
      </c>
      <c r="G23" s="17" t="s">
        <v>7</v>
      </c>
      <c r="H23" s="18">
        <f>+H10+H21</f>
        <v>3924</v>
      </c>
    </row>
    <row r="25" spans="1:10" ht="27.75" x14ac:dyDescent="0.4">
      <c r="A25" s="209" t="s">
        <v>16</v>
      </c>
      <c r="B25" s="209"/>
      <c r="C25" s="209"/>
      <c r="D25" s="209"/>
      <c r="E25" s="209"/>
      <c r="F25" s="209"/>
      <c r="G25" s="209"/>
      <c r="H25" s="209"/>
      <c r="I25" s="209"/>
      <c r="J25" s="209"/>
    </row>
    <row r="26" spans="1:10" ht="27.75" x14ac:dyDescent="0.4">
      <c r="A26" s="212" t="s">
        <v>1431</v>
      </c>
      <c r="B26" s="212"/>
      <c r="C26" s="212"/>
      <c r="D26" s="212"/>
      <c r="E26" s="212"/>
      <c r="F26" s="212"/>
      <c r="G26" s="212"/>
      <c r="H26" s="212"/>
      <c r="I26" s="108"/>
      <c r="J26" s="108"/>
    </row>
    <row r="27" spans="1:10" x14ac:dyDescent="0.25">
      <c r="A27" s="52" t="s">
        <v>0</v>
      </c>
      <c r="B27" s="52" t="s">
        <v>1</v>
      </c>
      <c r="C27" s="110" t="s">
        <v>1250</v>
      </c>
      <c r="D27" s="52" t="s">
        <v>3</v>
      </c>
      <c r="E27" s="52" t="s">
        <v>4</v>
      </c>
      <c r="F27" s="52" t="s">
        <v>5</v>
      </c>
      <c r="G27" s="52" t="s">
        <v>6</v>
      </c>
      <c r="H27" s="52" t="s">
        <v>7</v>
      </c>
      <c r="I27" s="20"/>
      <c r="J27" s="20"/>
    </row>
    <row r="28" spans="1:10" x14ac:dyDescent="0.25">
      <c r="A28" s="47" t="s">
        <v>581</v>
      </c>
      <c r="B28" s="48">
        <v>2</v>
      </c>
      <c r="C28" s="49" t="s">
        <v>3059</v>
      </c>
      <c r="D28" s="48"/>
      <c r="E28" s="48"/>
      <c r="F28" s="48"/>
      <c r="G28" s="47"/>
      <c r="H28" s="50">
        <v>1920</v>
      </c>
      <c r="J28" s="20"/>
    </row>
    <row r="29" spans="1:10" x14ac:dyDescent="0.25">
      <c r="A29" s="47" t="s">
        <v>581</v>
      </c>
      <c r="B29" s="48">
        <v>3</v>
      </c>
      <c r="C29" s="49" t="s">
        <v>3060</v>
      </c>
      <c r="D29" s="48"/>
      <c r="E29" s="48"/>
      <c r="F29" s="48"/>
      <c r="G29" s="47"/>
      <c r="H29" s="50">
        <v>1012.5</v>
      </c>
      <c r="J29" s="20"/>
    </row>
    <row r="30" spans="1:10" x14ac:dyDescent="0.25">
      <c r="A30" s="47" t="s">
        <v>581</v>
      </c>
      <c r="B30" s="48">
        <v>3</v>
      </c>
      <c r="C30" s="49" t="s">
        <v>3061</v>
      </c>
      <c r="D30" s="48"/>
      <c r="E30" s="48"/>
      <c r="F30" s="48"/>
      <c r="G30" s="47"/>
      <c r="H30" s="50">
        <v>1147.5</v>
      </c>
      <c r="J30" s="20"/>
    </row>
    <row r="31" spans="1:10" x14ac:dyDescent="0.25">
      <c r="A31" s="47" t="s">
        <v>581</v>
      </c>
      <c r="B31" s="48">
        <v>3</v>
      </c>
      <c r="C31" s="49" t="s">
        <v>3062</v>
      </c>
      <c r="D31" s="48"/>
      <c r="E31" s="48"/>
      <c r="F31" s="48"/>
      <c r="G31" s="47"/>
      <c r="H31" s="50">
        <v>1575</v>
      </c>
      <c r="J31" s="20"/>
    </row>
    <row r="32" spans="1:10" x14ac:dyDescent="0.25">
      <c r="A32" s="47" t="s">
        <v>581</v>
      </c>
      <c r="B32" s="48">
        <v>3</v>
      </c>
      <c r="C32" s="49" t="s">
        <v>3063</v>
      </c>
      <c r="D32" s="48"/>
      <c r="E32" s="48"/>
      <c r="F32" s="48"/>
      <c r="G32" s="47"/>
      <c r="H32" s="50">
        <v>1833.75</v>
      </c>
      <c r="J32" s="20"/>
    </row>
    <row r="33" spans="1:10" x14ac:dyDescent="0.25">
      <c r="A33" s="47" t="s">
        <v>581</v>
      </c>
      <c r="B33" s="48">
        <v>3</v>
      </c>
      <c r="C33" s="49" t="s">
        <v>3064</v>
      </c>
      <c r="D33" s="48"/>
      <c r="E33" s="48"/>
      <c r="F33" s="48"/>
      <c r="G33" s="47"/>
      <c r="H33" s="50">
        <v>1012.5</v>
      </c>
      <c r="J33" s="20"/>
    </row>
    <row r="34" spans="1:10" x14ac:dyDescent="0.25">
      <c r="A34" s="47" t="s">
        <v>581</v>
      </c>
      <c r="B34" s="48">
        <v>3</v>
      </c>
      <c r="C34" s="49" t="s">
        <v>3065</v>
      </c>
      <c r="D34" s="48"/>
      <c r="E34" s="48"/>
      <c r="F34" s="48"/>
      <c r="G34" s="47"/>
      <c r="H34" s="50">
        <v>2002.5</v>
      </c>
      <c r="J34" s="20"/>
    </row>
    <row r="35" spans="1:10" x14ac:dyDescent="0.25">
      <c r="A35" s="47" t="s">
        <v>581</v>
      </c>
      <c r="B35" s="48">
        <v>3</v>
      </c>
      <c r="C35" s="49" t="s">
        <v>3066</v>
      </c>
      <c r="D35" s="48"/>
      <c r="E35" s="48"/>
      <c r="F35" s="48"/>
      <c r="G35" s="47"/>
      <c r="H35" s="50">
        <v>1181.25</v>
      </c>
      <c r="J35" s="20"/>
    </row>
    <row r="36" spans="1:10" ht="30" x14ac:dyDescent="0.25">
      <c r="A36" s="47" t="s">
        <v>2020</v>
      </c>
      <c r="B36" s="48">
        <v>3</v>
      </c>
      <c r="C36" s="49" t="s">
        <v>3067</v>
      </c>
      <c r="D36" s="48" t="s">
        <v>2638</v>
      </c>
      <c r="E36" s="217" t="s">
        <v>3068</v>
      </c>
      <c r="F36" s="48">
        <v>2008</v>
      </c>
      <c r="G36" s="47"/>
      <c r="H36" s="50">
        <v>1344</v>
      </c>
      <c r="J36" s="20"/>
    </row>
    <row r="37" spans="1:10" ht="30" x14ac:dyDescent="0.25">
      <c r="A37" s="47" t="s">
        <v>2020</v>
      </c>
      <c r="B37" s="48">
        <v>3</v>
      </c>
      <c r="C37" s="49" t="s">
        <v>3069</v>
      </c>
      <c r="D37" s="48" t="s">
        <v>3070</v>
      </c>
      <c r="E37" s="217" t="s">
        <v>3068</v>
      </c>
      <c r="F37" s="48">
        <v>2003</v>
      </c>
      <c r="G37" s="47"/>
      <c r="H37" s="50">
        <v>2064</v>
      </c>
      <c r="J37" s="20"/>
    </row>
    <row r="38" spans="1:10" ht="30" x14ac:dyDescent="0.25">
      <c r="A38" s="47" t="s">
        <v>2020</v>
      </c>
      <c r="B38" s="48">
        <v>3</v>
      </c>
      <c r="C38" s="49" t="s">
        <v>3071</v>
      </c>
      <c r="D38" s="48" t="s">
        <v>3072</v>
      </c>
      <c r="E38" s="217" t="s">
        <v>3068</v>
      </c>
      <c r="F38" s="48">
        <v>2012</v>
      </c>
      <c r="G38" s="47"/>
      <c r="H38" s="50">
        <v>2808</v>
      </c>
      <c r="J38" s="20"/>
    </row>
    <row r="39" spans="1:10" ht="30" x14ac:dyDescent="0.25">
      <c r="A39" s="47" t="s">
        <v>2020</v>
      </c>
      <c r="B39" s="48">
        <v>1</v>
      </c>
      <c r="C39" s="215" t="s">
        <v>3073</v>
      </c>
      <c r="D39" s="48" t="s">
        <v>3074</v>
      </c>
      <c r="E39" s="217" t="s">
        <v>3075</v>
      </c>
      <c r="F39" s="48">
        <v>2017</v>
      </c>
      <c r="G39" s="47"/>
      <c r="H39" s="50">
        <v>528</v>
      </c>
      <c r="J39" s="20"/>
    </row>
    <row r="40" spans="1:10" x14ac:dyDescent="0.25">
      <c r="A40" s="47" t="s">
        <v>2020</v>
      </c>
      <c r="B40" s="48">
        <v>2</v>
      </c>
      <c r="C40" s="215" t="s">
        <v>3076</v>
      </c>
      <c r="D40" s="48" t="s">
        <v>3077</v>
      </c>
      <c r="E40" s="217" t="s">
        <v>3078</v>
      </c>
      <c r="F40" s="48">
        <v>2015</v>
      </c>
      <c r="G40" s="47"/>
      <c r="H40" s="50">
        <v>864</v>
      </c>
      <c r="J40" s="20"/>
    </row>
    <row r="41" spans="1:10" x14ac:dyDescent="0.25">
      <c r="A41" s="47" t="s">
        <v>2020</v>
      </c>
      <c r="B41" s="48">
        <v>3</v>
      </c>
      <c r="C41" s="215" t="s">
        <v>2184</v>
      </c>
      <c r="D41" s="48" t="s">
        <v>2185</v>
      </c>
      <c r="E41" s="217" t="s">
        <v>2186</v>
      </c>
      <c r="F41" s="48">
        <v>2018</v>
      </c>
      <c r="G41" s="47"/>
      <c r="H41" s="50">
        <v>1656</v>
      </c>
      <c r="J41" s="20"/>
    </row>
    <row r="42" spans="1:10" x14ac:dyDescent="0.25">
      <c r="A42" s="47" t="s">
        <v>2071</v>
      </c>
      <c r="B42" s="48">
        <v>2</v>
      </c>
      <c r="C42" s="215" t="s">
        <v>3079</v>
      </c>
      <c r="D42" s="48"/>
      <c r="E42" s="217"/>
      <c r="F42" s="48"/>
      <c r="G42" s="47"/>
      <c r="H42" s="50">
        <v>420</v>
      </c>
      <c r="J42" s="20"/>
    </row>
    <row r="43" spans="1:10" x14ac:dyDescent="0.25">
      <c r="A43" s="47" t="s">
        <v>2071</v>
      </c>
      <c r="B43" s="48">
        <v>2</v>
      </c>
      <c r="C43" s="215" t="s">
        <v>3080</v>
      </c>
      <c r="D43" s="48"/>
      <c r="E43" s="217"/>
      <c r="F43" s="48"/>
      <c r="G43" s="47"/>
      <c r="H43" s="50">
        <v>280</v>
      </c>
      <c r="J43" s="20"/>
    </row>
    <row r="44" spans="1:10" x14ac:dyDescent="0.25">
      <c r="A44" s="47" t="s">
        <v>2071</v>
      </c>
      <c r="B44" s="48">
        <v>2</v>
      </c>
      <c r="C44" s="215" t="s">
        <v>3081</v>
      </c>
      <c r="D44" s="48"/>
      <c r="E44" s="217"/>
      <c r="F44" s="48"/>
      <c r="G44" s="47"/>
      <c r="H44" s="50">
        <v>431</v>
      </c>
      <c r="J44" s="20"/>
    </row>
    <row r="45" spans="1:10" x14ac:dyDescent="0.25">
      <c r="A45" s="47" t="s">
        <v>2071</v>
      </c>
      <c r="B45" s="48">
        <v>2</v>
      </c>
      <c r="C45" s="215" t="s">
        <v>3082</v>
      </c>
      <c r="D45" s="48"/>
      <c r="E45" s="217"/>
      <c r="F45" s="48"/>
      <c r="G45" s="47"/>
      <c r="H45" s="50">
        <v>171</v>
      </c>
      <c r="J45" s="20"/>
    </row>
    <row r="46" spans="1:10" x14ac:dyDescent="0.25">
      <c r="A46" s="47" t="s">
        <v>2071</v>
      </c>
      <c r="B46" s="48">
        <v>2</v>
      </c>
      <c r="C46" s="215" t="s">
        <v>3083</v>
      </c>
      <c r="D46" s="48"/>
      <c r="E46" s="217"/>
      <c r="F46" s="48"/>
      <c r="G46" s="47"/>
      <c r="H46" s="50">
        <v>220</v>
      </c>
      <c r="J46" s="20"/>
    </row>
    <row r="47" spans="1:10" x14ac:dyDescent="0.25">
      <c r="A47" s="47" t="s">
        <v>2071</v>
      </c>
      <c r="B47" s="48">
        <v>2</v>
      </c>
      <c r="C47" s="215" t="s">
        <v>3084</v>
      </c>
      <c r="D47" s="48"/>
      <c r="E47" s="217"/>
      <c r="F47" s="48"/>
      <c r="G47" s="47"/>
      <c r="H47" s="50">
        <v>122</v>
      </c>
      <c r="J47" s="20"/>
    </row>
    <row r="48" spans="1:10" x14ac:dyDescent="0.25">
      <c r="A48" s="47" t="s">
        <v>2071</v>
      </c>
      <c r="B48" s="48">
        <v>3</v>
      </c>
      <c r="C48" s="49" t="s">
        <v>3085</v>
      </c>
      <c r="D48" s="48"/>
      <c r="E48" s="217"/>
      <c r="F48" s="48"/>
      <c r="G48" s="47"/>
      <c r="H48" s="50">
        <v>135</v>
      </c>
      <c r="J48" s="20"/>
    </row>
    <row r="49" spans="1:10" x14ac:dyDescent="0.25">
      <c r="A49" s="47" t="s">
        <v>2071</v>
      </c>
      <c r="B49" s="48">
        <v>3</v>
      </c>
      <c r="C49" s="49" t="s">
        <v>3086</v>
      </c>
      <c r="D49" s="48"/>
      <c r="E49" s="48"/>
      <c r="F49" s="48"/>
      <c r="G49" s="47"/>
      <c r="H49" s="50">
        <v>351</v>
      </c>
      <c r="J49" s="20"/>
    </row>
    <row r="50" spans="1:10" x14ac:dyDescent="0.25">
      <c r="A50" s="47" t="s">
        <v>2071</v>
      </c>
      <c r="B50" s="48">
        <v>3</v>
      </c>
      <c r="C50" s="49" t="s">
        <v>3087</v>
      </c>
      <c r="D50" s="48"/>
      <c r="E50" s="48"/>
      <c r="F50" s="48"/>
      <c r="G50" s="47"/>
      <c r="H50" s="50">
        <v>292.5</v>
      </c>
      <c r="J50" s="20"/>
    </row>
    <row r="51" spans="1:10" x14ac:dyDescent="0.25">
      <c r="A51" s="47" t="s">
        <v>2071</v>
      </c>
      <c r="B51" s="48">
        <v>3</v>
      </c>
      <c r="C51" s="49" t="s">
        <v>3088</v>
      </c>
      <c r="D51" s="48"/>
      <c r="E51" s="48"/>
      <c r="F51" s="48"/>
      <c r="G51" s="47"/>
      <c r="H51" s="50">
        <v>285</v>
      </c>
      <c r="J51" s="20"/>
    </row>
    <row r="52" spans="1:10" x14ac:dyDescent="0.25">
      <c r="A52" s="47" t="s">
        <v>2071</v>
      </c>
      <c r="B52" s="48">
        <v>3</v>
      </c>
      <c r="C52" s="49" t="s">
        <v>3088</v>
      </c>
      <c r="D52" s="48"/>
      <c r="E52" s="48"/>
      <c r="F52" s="48"/>
      <c r="G52" s="47"/>
      <c r="H52" s="50">
        <v>330</v>
      </c>
      <c r="J52" s="20"/>
    </row>
    <row r="53" spans="1:10" x14ac:dyDescent="0.25">
      <c r="A53" s="47" t="s">
        <v>2071</v>
      </c>
      <c r="B53" s="48">
        <v>3</v>
      </c>
      <c r="C53" s="49" t="s">
        <v>3089</v>
      </c>
      <c r="D53" s="48"/>
      <c r="E53" s="48"/>
      <c r="F53" s="48"/>
      <c r="G53" s="47"/>
      <c r="H53" s="50">
        <v>1035</v>
      </c>
      <c r="J53" s="20"/>
    </row>
    <row r="54" spans="1:10" x14ac:dyDescent="0.25">
      <c r="A54" s="47" t="s">
        <v>2071</v>
      </c>
      <c r="B54" s="48">
        <v>3</v>
      </c>
      <c r="C54" s="49" t="s">
        <v>3090</v>
      </c>
      <c r="D54" s="48"/>
      <c r="E54" s="48"/>
      <c r="F54" s="48"/>
      <c r="G54" s="47"/>
      <c r="H54" s="50">
        <v>250.5</v>
      </c>
      <c r="J54" s="20"/>
    </row>
    <row r="55" spans="1:10" x14ac:dyDescent="0.25">
      <c r="A55" s="47" t="s">
        <v>2071</v>
      </c>
      <c r="B55" s="48">
        <v>3</v>
      </c>
      <c r="C55" s="49" t="s">
        <v>3091</v>
      </c>
      <c r="D55" s="48"/>
      <c r="E55" s="48"/>
      <c r="F55" s="48"/>
      <c r="G55" s="47"/>
      <c r="H55" s="50">
        <v>705</v>
      </c>
      <c r="J55" s="20"/>
    </row>
    <row r="56" spans="1:10" x14ac:dyDescent="0.25">
      <c r="A56" s="47" t="s">
        <v>2071</v>
      </c>
      <c r="B56" s="48">
        <v>1</v>
      </c>
      <c r="C56" s="49" t="s">
        <v>3092</v>
      </c>
      <c r="D56" s="48"/>
      <c r="E56" s="48"/>
      <c r="F56" s="48"/>
      <c r="G56" s="47"/>
      <c r="H56" s="50">
        <v>250</v>
      </c>
      <c r="J56" s="20"/>
    </row>
    <row r="57" spans="1:10" x14ac:dyDescent="0.25">
      <c r="A57" s="47" t="s">
        <v>2071</v>
      </c>
      <c r="B57" s="48">
        <v>1</v>
      </c>
      <c r="C57" s="49" t="s">
        <v>3093</v>
      </c>
      <c r="D57" s="48"/>
      <c r="E57" s="48"/>
      <c r="F57" s="48"/>
      <c r="G57" s="47"/>
      <c r="H57" s="50">
        <v>140</v>
      </c>
      <c r="J57" s="20"/>
    </row>
    <row r="58" spans="1:10" x14ac:dyDescent="0.25">
      <c r="A58" s="47" t="s">
        <v>2071</v>
      </c>
      <c r="B58" s="48">
        <v>3</v>
      </c>
      <c r="C58" s="49" t="s">
        <v>3094</v>
      </c>
      <c r="D58" s="48"/>
      <c r="E58" s="48"/>
      <c r="F58" s="48"/>
      <c r="G58" s="47"/>
      <c r="H58" s="50">
        <v>310.5</v>
      </c>
      <c r="J58" s="20"/>
    </row>
    <row r="59" spans="1:10" x14ac:dyDescent="0.25">
      <c r="A59" s="47" t="s">
        <v>2071</v>
      </c>
      <c r="B59" s="48">
        <v>3</v>
      </c>
      <c r="C59" s="49" t="s">
        <v>3095</v>
      </c>
      <c r="D59" s="48"/>
      <c r="E59" s="48"/>
      <c r="F59" s="48"/>
      <c r="G59" s="47"/>
      <c r="H59" s="50">
        <v>720</v>
      </c>
      <c r="J59" s="20"/>
    </row>
    <row r="60" spans="1:10" ht="30" x14ac:dyDescent="0.25">
      <c r="A60" s="47" t="s">
        <v>3096</v>
      </c>
      <c r="B60" s="48">
        <v>3</v>
      </c>
      <c r="C60" s="215" t="s">
        <v>3097</v>
      </c>
      <c r="D60" s="48"/>
      <c r="E60" s="48"/>
      <c r="F60" s="48"/>
      <c r="G60" s="47"/>
      <c r="H60" s="50">
        <v>438.9</v>
      </c>
      <c r="J60" s="20"/>
    </row>
    <row r="61" spans="1:10" x14ac:dyDescent="0.25">
      <c r="A61" s="47" t="s">
        <v>3096</v>
      </c>
      <c r="B61" s="48">
        <v>3</v>
      </c>
      <c r="C61" s="215" t="s">
        <v>3098</v>
      </c>
      <c r="D61" s="48"/>
      <c r="E61" s="48"/>
      <c r="F61" s="48"/>
      <c r="G61" s="47"/>
      <c r="H61" s="50">
        <v>354.9</v>
      </c>
      <c r="J61" s="20"/>
    </row>
    <row r="62" spans="1:10" x14ac:dyDescent="0.25">
      <c r="A62" s="47" t="s">
        <v>3096</v>
      </c>
      <c r="B62" s="48">
        <v>3</v>
      </c>
      <c r="C62" s="215" t="s">
        <v>3099</v>
      </c>
      <c r="D62" s="48"/>
      <c r="E62" s="48"/>
      <c r="F62" s="48"/>
      <c r="G62" s="47"/>
      <c r="H62" s="50">
        <v>378</v>
      </c>
      <c r="J62" s="20"/>
    </row>
    <row r="63" spans="1:10" x14ac:dyDescent="0.25">
      <c r="A63" s="47" t="s">
        <v>3096</v>
      </c>
      <c r="B63" s="48">
        <v>3</v>
      </c>
      <c r="C63" s="215" t="s">
        <v>3100</v>
      </c>
      <c r="D63" s="48"/>
      <c r="E63" s="48"/>
      <c r="F63" s="48"/>
      <c r="G63" s="47"/>
      <c r="H63" s="50">
        <v>441</v>
      </c>
      <c r="J63" s="20"/>
    </row>
    <row r="64" spans="1:10" ht="30" x14ac:dyDescent="0.25">
      <c r="A64" s="47" t="s">
        <v>3096</v>
      </c>
      <c r="B64" s="48">
        <v>3</v>
      </c>
      <c r="C64" s="215" t="s">
        <v>3101</v>
      </c>
      <c r="D64" s="48"/>
      <c r="E64" s="48"/>
      <c r="F64" s="48"/>
      <c r="G64" s="47"/>
      <c r="H64" s="50">
        <v>606.9</v>
      </c>
      <c r="J64" s="20"/>
    </row>
    <row r="65" spans="1:10" ht="45" x14ac:dyDescent="0.25">
      <c r="A65" s="47" t="s">
        <v>3096</v>
      </c>
      <c r="B65" s="48">
        <v>3</v>
      </c>
      <c r="C65" s="215" t="s">
        <v>3102</v>
      </c>
      <c r="D65" s="48"/>
      <c r="E65" s="48"/>
      <c r="F65" s="48"/>
      <c r="G65" s="47"/>
      <c r="H65" s="50">
        <v>310.8</v>
      </c>
      <c r="J65" s="20"/>
    </row>
    <row r="66" spans="1:10" ht="30" x14ac:dyDescent="0.25">
      <c r="A66" s="47" t="s">
        <v>3096</v>
      </c>
      <c r="B66" s="48">
        <v>3</v>
      </c>
      <c r="C66" s="215" t="s">
        <v>3103</v>
      </c>
      <c r="D66" s="48"/>
      <c r="E66" s="48"/>
      <c r="F66" s="48"/>
      <c r="G66" s="47"/>
      <c r="H66" s="50">
        <v>669.9</v>
      </c>
      <c r="J66" s="20"/>
    </row>
    <row r="67" spans="1:10" x14ac:dyDescent="0.25">
      <c r="A67" s="47" t="s">
        <v>3096</v>
      </c>
      <c r="B67" s="48">
        <v>2</v>
      </c>
      <c r="C67" s="215" t="s">
        <v>3104</v>
      </c>
      <c r="D67" s="48"/>
      <c r="E67" s="48"/>
      <c r="F67" s="48"/>
      <c r="G67" s="47"/>
      <c r="H67" s="50">
        <v>224</v>
      </c>
      <c r="J67" s="20"/>
    </row>
    <row r="68" spans="1:10" x14ac:dyDescent="0.25">
      <c r="A68" s="47" t="s">
        <v>3096</v>
      </c>
      <c r="B68" s="48">
        <v>2</v>
      </c>
      <c r="C68" s="215" t="s">
        <v>3105</v>
      </c>
      <c r="D68" s="48"/>
      <c r="E68" s="48"/>
      <c r="F68" s="48"/>
      <c r="G68" s="47"/>
      <c r="H68" s="50">
        <v>264</v>
      </c>
      <c r="J68" s="20"/>
    </row>
    <row r="69" spans="1:10" x14ac:dyDescent="0.25">
      <c r="A69" s="47" t="s">
        <v>2823</v>
      </c>
      <c r="B69" s="48">
        <v>2</v>
      </c>
      <c r="C69" s="215" t="s">
        <v>3106</v>
      </c>
      <c r="D69" s="48"/>
      <c r="E69" s="48"/>
      <c r="F69" s="48"/>
      <c r="G69" s="47"/>
      <c r="H69" s="50">
        <v>300</v>
      </c>
      <c r="J69" s="20"/>
    </row>
    <row r="70" spans="1:10" x14ac:dyDescent="0.25">
      <c r="A70" s="47" t="s">
        <v>2823</v>
      </c>
      <c r="B70" s="48">
        <v>2</v>
      </c>
      <c r="C70" s="215" t="s">
        <v>3107</v>
      </c>
      <c r="D70" s="48"/>
      <c r="E70" s="48"/>
      <c r="F70" s="48"/>
      <c r="G70" s="47"/>
      <c r="H70" s="50">
        <v>358</v>
      </c>
      <c r="J70" s="20"/>
    </row>
    <row r="71" spans="1:10" x14ac:dyDescent="0.25">
      <c r="A71" s="47" t="s">
        <v>2823</v>
      </c>
      <c r="B71" s="48">
        <v>2</v>
      </c>
      <c r="C71" s="215" t="s">
        <v>3108</v>
      </c>
      <c r="D71" s="48"/>
      <c r="E71" s="48"/>
      <c r="F71" s="48"/>
      <c r="G71" s="47"/>
      <c r="H71" s="50">
        <v>313</v>
      </c>
      <c r="J71" s="20"/>
    </row>
    <row r="72" spans="1:10" ht="30" x14ac:dyDescent="0.25">
      <c r="A72" s="47" t="s">
        <v>2823</v>
      </c>
      <c r="B72" s="48">
        <v>1</v>
      </c>
      <c r="C72" s="215" t="s">
        <v>3109</v>
      </c>
      <c r="D72" s="48"/>
      <c r="E72" s="48"/>
      <c r="F72" s="48"/>
      <c r="G72" s="47"/>
      <c r="H72" s="50">
        <v>165.5</v>
      </c>
      <c r="J72" s="20"/>
    </row>
    <row r="73" spans="1:10" ht="30" x14ac:dyDescent="0.25">
      <c r="A73" s="47" t="s">
        <v>2823</v>
      </c>
      <c r="B73" s="48">
        <v>1</v>
      </c>
      <c r="C73" s="215" t="s">
        <v>3110</v>
      </c>
      <c r="D73" s="48"/>
      <c r="E73" s="48"/>
      <c r="F73" s="48"/>
      <c r="G73" s="47"/>
      <c r="H73" s="50">
        <v>218</v>
      </c>
      <c r="J73" s="20"/>
    </row>
    <row r="74" spans="1:10" ht="45" x14ac:dyDescent="0.25">
      <c r="A74" s="47" t="s">
        <v>2823</v>
      </c>
      <c r="B74" s="48">
        <v>2</v>
      </c>
      <c r="C74" s="215" t="s">
        <v>3111</v>
      </c>
      <c r="D74" s="48"/>
      <c r="E74" s="48"/>
      <c r="F74" s="48"/>
      <c r="G74" s="47"/>
      <c r="H74" s="50">
        <v>200</v>
      </c>
      <c r="J74" s="20"/>
    </row>
    <row r="75" spans="1:10" x14ac:dyDescent="0.25">
      <c r="A75" s="47" t="s">
        <v>2823</v>
      </c>
      <c r="B75" s="48">
        <v>2</v>
      </c>
      <c r="C75" s="215" t="s">
        <v>3112</v>
      </c>
      <c r="D75" s="48"/>
      <c r="E75" s="48"/>
      <c r="F75" s="48"/>
      <c r="G75" s="47"/>
      <c r="H75" s="50">
        <v>436</v>
      </c>
      <c r="J75" s="20"/>
    </row>
    <row r="76" spans="1:10" x14ac:dyDescent="0.25">
      <c r="A76" s="47" t="s">
        <v>2823</v>
      </c>
      <c r="B76" s="48">
        <v>1</v>
      </c>
      <c r="C76" s="215" t="s">
        <v>3113</v>
      </c>
      <c r="D76" s="48"/>
      <c r="E76" s="48"/>
      <c r="F76" s="48"/>
      <c r="G76" s="47"/>
      <c r="H76" s="50">
        <v>110</v>
      </c>
      <c r="J76" s="20"/>
    </row>
    <row r="77" spans="1:10" ht="30" x14ac:dyDescent="0.25">
      <c r="A77" s="47" t="s">
        <v>2823</v>
      </c>
      <c r="B77" s="48">
        <v>1</v>
      </c>
      <c r="C77" s="215" t="s">
        <v>3114</v>
      </c>
      <c r="D77" s="48"/>
      <c r="E77" s="48"/>
      <c r="F77" s="48"/>
      <c r="G77" s="47"/>
      <c r="H77" s="50">
        <v>225</v>
      </c>
      <c r="J77" s="20"/>
    </row>
    <row r="78" spans="1:10" ht="30" x14ac:dyDescent="0.25">
      <c r="A78" s="47" t="s">
        <v>2823</v>
      </c>
      <c r="B78" s="48">
        <v>1</v>
      </c>
      <c r="C78" s="215" t="s">
        <v>3115</v>
      </c>
      <c r="D78" s="48"/>
      <c r="E78" s="48"/>
      <c r="F78" s="48"/>
      <c r="G78" s="47"/>
      <c r="H78" s="50">
        <v>178</v>
      </c>
      <c r="J78" s="20"/>
    </row>
    <row r="79" spans="1:10" ht="30" x14ac:dyDescent="0.25">
      <c r="A79" s="47" t="s">
        <v>2823</v>
      </c>
      <c r="B79" s="48">
        <v>1</v>
      </c>
      <c r="C79" s="215" t="s">
        <v>3116</v>
      </c>
      <c r="D79" s="48"/>
      <c r="E79" s="48"/>
      <c r="F79" s="48"/>
      <c r="G79" s="47"/>
      <c r="H79" s="50">
        <v>125</v>
      </c>
      <c r="J79" s="20"/>
    </row>
    <row r="80" spans="1:10" x14ac:dyDescent="0.25">
      <c r="A80" s="47" t="s">
        <v>2823</v>
      </c>
      <c r="B80" s="48">
        <v>2</v>
      </c>
      <c r="C80" s="215" t="s">
        <v>3117</v>
      </c>
      <c r="D80" s="48"/>
      <c r="E80" s="48"/>
      <c r="F80" s="48"/>
      <c r="G80" s="47"/>
      <c r="H80" s="50">
        <v>380</v>
      </c>
      <c r="J80" s="20"/>
    </row>
    <row r="81" spans="1:10" x14ac:dyDescent="0.25">
      <c r="A81" s="47" t="s">
        <v>2823</v>
      </c>
      <c r="B81" s="48">
        <v>2</v>
      </c>
      <c r="C81" s="215" t="s">
        <v>3118</v>
      </c>
      <c r="D81" s="48"/>
      <c r="E81" s="48"/>
      <c r="F81" s="48"/>
      <c r="G81" s="47"/>
      <c r="H81" s="50">
        <v>220</v>
      </c>
      <c r="J81" s="20"/>
    </row>
    <row r="82" spans="1:10" x14ac:dyDescent="0.25">
      <c r="A82" s="47" t="s">
        <v>2823</v>
      </c>
      <c r="B82" s="48">
        <v>2</v>
      </c>
      <c r="C82" s="215" t="s">
        <v>3119</v>
      </c>
      <c r="D82" s="48"/>
      <c r="E82" s="48"/>
      <c r="F82" s="48"/>
      <c r="G82" s="47"/>
      <c r="H82" s="50">
        <v>220</v>
      </c>
      <c r="J82" s="20"/>
    </row>
    <row r="83" spans="1:10" x14ac:dyDescent="0.25">
      <c r="A83" s="47" t="s">
        <v>2823</v>
      </c>
      <c r="B83" s="48">
        <v>3</v>
      </c>
      <c r="C83" s="215" t="s">
        <v>3120</v>
      </c>
      <c r="D83" s="48"/>
      <c r="E83" s="48"/>
      <c r="F83" s="48"/>
      <c r="G83" s="47"/>
      <c r="H83" s="50">
        <v>292.5</v>
      </c>
      <c r="J83" s="20"/>
    </row>
    <row r="84" spans="1:10" x14ac:dyDescent="0.25">
      <c r="A84" s="47" t="s">
        <v>2823</v>
      </c>
      <c r="B84" s="48">
        <v>1</v>
      </c>
      <c r="C84" s="215" t="s">
        <v>3121</v>
      </c>
      <c r="D84" s="48"/>
      <c r="E84" s="48"/>
      <c r="F84" s="48"/>
      <c r="G84" s="47"/>
      <c r="H84" s="50">
        <v>110</v>
      </c>
      <c r="J84" s="20"/>
    </row>
    <row r="85" spans="1:10" x14ac:dyDescent="0.25">
      <c r="A85" s="47" t="s">
        <v>2823</v>
      </c>
      <c r="B85" s="48">
        <v>2</v>
      </c>
      <c r="C85" s="215" t="s">
        <v>3122</v>
      </c>
      <c r="D85" s="48"/>
      <c r="E85" s="48"/>
      <c r="F85" s="48"/>
      <c r="G85" s="47"/>
      <c r="H85" s="50">
        <v>351</v>
      </c>
      <c r="J85" s="20"/>
    </row>
    <row r="86" spans="1:10" ht="30" x14ac:dyDescent="0.25">
      <c r="A86" s="47" t="s">
        <v>2823</v>
      </c>
      <c r="B86" s="48">
        <v>2</v>
      </c>
      <c r="C86" s="215" t="s">
        <v>3123</v>
      </c>
      <c r="D86" s="48"/>
      <c r="E86" s="48"/>
      <c r="F86" s="48"/>
      <c r="G86" s="47"/>
      <c r="H86" s="50">
        <v>170</v>
      </c>
      <c r="J86" s="20"/>
    </row>
    <row r="87" spans="1:10" x14ac:dyDescent="0.25">
      <c r="A87" s="47" t="s">
        <v>2823</v>
      </c>
      <c r="B87" s="48">
        <v>1</v>
      </c>
      <c r="C87" s="215" t="s">
        <v>3124</v>
      </c>
      <c r="D87" s="48"/>
      <c r="E87" s="48"/>
      <c r="F87" s="48"/>
      <c r="G87" s="47"/>
      <c r="H87" s="50">
        <v>125</v>
      </c>
      <c r="J87" s="20"/>
    </row>
    <row r="88" spans="1:10" x14ac:dyDescent="0.25">
      <c r="A88" s="47" t="s">
        <v>2823</v>
      </c>
      <c r="B88" s="48">
        <v>2</v>
      </c>
      <c r="C88" s="215" t="s">
        <v>3125</v>
      </c>
      <c r="D88" s="48"/>
      <c r="E88" s="48"/>
      <c r="F88" s="48"/>
      <c r="G88" s="47"/>
      <c r="H88" s="50">
        <v>428</v>
      </c>
      <c r="J88" s="20"/>
    </row>
    <row r="89" spans="1:10" x14ac:dyDescent="0.25">
      <c r="A89" s="47" t="s">
        <v>2823</v>
      </c>
      <c r="B89" s="48">
        <v>2</v>
      </c>
      <c r="C89" s="215" t="s">
        <v>3126</v>
      </c>
      <c r="D89" s="48"/>
      <c r="E89" s="48"/>
      <c r="F89" s="48"/>
      <c r="G89" s="47"/>
      <c r="H89" s="50">
        <v>500</v>
      </c>
      <c r="J89" s="20"/>
    </row>
    <row r="90" spans="1:10" x14ac:dyDescent="0.25">
      <c r="A90" s="47" t="s">
        <v>1895</v>
      </c>
      <c r="B90" s="48">
        <v>3</v>
      </c>
      <c r="C90" s="215" t="s">
        <v>3127</v>
      </c>
      <c r="D90" s="48"/>
      <c r="E90" s="48"/>
      <c r="F90" s="48"/>
      <c r="G90" s="47"/>
      <c r="H90" s="50">
        <v>450</v>
      </c>
      <c r="J90" s="20"/>
    </row>
    <row r="91" spans="1:10" x14ac:dyDescent="0.25">
      <c r="A91" s="47" t="s">
        <v>1895</v>
      </c>
      <c r="B91" s="48">
        <v>4</v>
      </c>
      <c r="C91" s="215" t="s">
        <v>3128</v>
      </c>
      <c r="D91" s="48"/>
      <c r="E91" s="48"/>
      <c r="F91" s="48"/>
      <c r="G91" s="47"/>
      <c r="H91" s="50">
        <v>432</v>
      </c>
      <c r="J91" s="20"/>
    </row>
    <row r="92" spans="1:10" x14ac:dyDescent="0.25">
      <c r="A92" s="47" t="s">
        <v>1895</v>
      </c>
      <c r="B92" s="48">
        <v>4</v>
      </c>
      <c r="C92" s="215" t="s">
        <v>3129</v>
      </c>
      <c r="D92" s="48"/>
      <c r="E92" s="48"/>
      <c r="F92" s="48"/>
      <c r="G92" s="47"/>
      <c r="H92" s="50">
        <v>552</v>
      </c>
      <c r="J92" s="20"/>
    </row>
    <row r="93" spans="1:10" x14ac:dyDescent="0.25">
      <c r="A93" s="24" t="s">
        <v>1895</v>
      </c>
      <c r="B93" s="22">
        <v>4</v>
      </c>
      <c r="C93" s="91" t="s">
        <v>3130</v>
      </c>
      <c r="D93" s="22"/>
      <c r="E93" s="22"/>
      <c r="F93" s="22"/>
      <c r="G93" s="24"/>
      <c r="H93" s="21">
        <v>384</v>
      </c>
      <c r="J93" s="20"/>
    </row>
    <row r="94" spans="1:10" x14ac:dyDescent="0.25">
      <c r="A94" s="24" t="s">
        <v>1895</v>
      </c>
      <c r="B94" s="22">
        <v>3</v>
      </c>
      <c r="C94" s="91" t="s">
        <v>3131</v>
      </c>
      <c r="D94" s="22"/>
      <c r="E94" s="22"/>
      <c r="F94" s="22"/>
      <c r="G94" s="24"/>
      <c r="H94" s="21">
        <v>378</v>
      </c>
      <c r="J94" s="20"/>
    </row>
    <row r="95" spans="1:10" x14ac:dyDescent="0.25">
      <c r="A95" s="24" t="s">
        <v>1895</v>
      </c>
      <c r="B95" s="22">
        <v>5</v>
      </c>
      <c r="C95" s="91" t="s">
        <v>3132</v>
      </c>
      <c r="D95" s="22"/>
      <c r="E95" s="22"/>
      <c r="F95" s="22"/>
      <c r="G95" s="24"/>
      <c r="H95" s="21">
        <v>720</v>
      </c>
      <c r="J95" s="20"/>
    </row>
    <row r="96" spans="1:10" x14ac:dyDescent="0.25">
      <c r="A96" s="24" t="s">
        <v>1895</v>
      </c>
      <c r="B96" s="22">
        <v>3</v>
      </c>
      <c r="C96" s="91" t="s">
        <v>3133</v>
      </c>
      <c r="D96" s="22"/>
      <c r="E96" s="22"/>
      <c r="F96" s="22"/>
      <c r="G96" s="24"/>
      <c r="H96" s="21">
        <v>900</v>
      </c>
      <c r="J96" s="20"/>
    </row>
    <row r="97" spans="1:10" x14ac:dyDescent="0.25">
      <c r="A97" s="24" t="s">
        <v>1895</v>
      </c>
      <c r="B97" s="22">
        <v>4</v>
      </c>
      <c r="C97" s="91" t="s">
        <v>3134</v>
      </c>
      <c r="D97" s="22"/>
      <c r="E97" s="22"/>
      <c r="F97" s="22"/>
      <c r="G97" s="24"/>
      <c r="H97" s="21">
        <v>624</v>
      </c>
      <c r="J97" s="20"/>
    </row>
    <row r="98" spans="1:10" ht="30" x14ac:dyDescent="0.25">
      <c r="A98" s="24" t="s">
        <v>1895</v>
      </c>
      <c r="B98" s="22">
        <v>5</v>
      </c>
      <c r="C98" s="91" t="s">
        <v>3135</v>
      </c>
      <c r="D98" s="22"/>
      <c r="E98" s="22"/>
      <c r="F98" s="22"/>
      <c r="G98" s="24"/>
      <c r="H98" s="21">
        <v>600</v>
      </c>
      <c r="J98" s="20"/>
    </row>
    <row r="99" spans="1:10" x14ac:dyDescent="0.25">
      <c r="A99" s="24" t="s">
        <v>1895</v>
      </c>
      <c r="B99" s="22">
        <v>5</v>
      </c>
      <c r="C99" s="91" t="s">
        <v>3136</v>
      </c>
      <c r="D99" s="22"/>
      <c r="E99" s="22"/>
      <c r="F99" s="22"/>
      <c r="G99" s="24"/>
      <c r="H99" s="21">
        <v>600</v>
      </c>
      <c r="J99" s="20"/>
    </row>
    <row r="100" spans="1:10" x14ac:dyDescent="0.25">
      <c r="A100" s="24" t="s">
        <v>1895</v>
      </c>
      <c r="B100" s="22">
        <v>5</v>
      </c>
      <c r="C100" s="91" t="s">
        <v>3137</v>
      </c>
      <c r="D100" s="22"/>
      <c r="E100" s="22"/>
      <c r="F100" s="22"/>
      <c r="G100" s="24"/>
      <c r="H100" s="21">
        <v>1290</v>
      </c>
      <c r="J100" s="20"/>
    </row>
    <row r="101" spans="1:10" x14ac:dyDescent="0.25">
      <c r="A101" s="24" t="s">
        <v>1895</v>
      </c>
      <c r="B101" s="22">
        <v>2</v>
      </c>
      <c r="C101" s="91" t="s">
        <v>3138</v>
      </c>
      <c r="D101" s="22"/>
      <c r="E101" s="22"/>
      <c r="F101" s="22"/>
      <c r="G101" s="24"/>
      <c r="H101" s="21">
        <v>324</v>
      </c>
      <c r="J101" s="20"/>
    </row>
    <row r="102" spans="1:10" x14ac:dyDescent="0.25">
      <c r="A102" s="24" t="s">
        <v>1895</v>
      </c>
      <c r="B102" s="22">
        <v>4</v>
      </c>
      <c r="C102" s="91" t="s">
        <v>3139</v>
      </c>
      <c r="D102" s="22"/>
      <c r="E102" s="22"/>
      <c r="F102" s="22"/>
      <c r="G102" s="24"/>
      <c r="H102" s="21">
        <v>372</v>
      </c>
      <c r="J102" s="20"/>
    </row>
    <row r="103" spans="1:10" x14ac:dyDescent="0.25">
      <c r="A103" s="24" t="s">
        <v>1895</v>
      </c>
      <c r="B103" s="22">
        <v>5</v>
      </c>
      <c r="C103" s="91" t="s">
        <v>3140</v>
      </c>
      <c r="D103" s="22"/>
      <c r="E103" s="22"/>
      <c r="F103" s="22"/>
      <c r="G103" s="24"/>
      <c r="H103" s="21">
        <v>750</v>
      </c>
      <c r="J103" s="20"/>
    </row>
    <row r="104" spans="1:10" x14ac:dyDescent="0.25">
      <c r="A104" s="24" t="s">
        <v>1895</v>
      </c>
      <c r="B104" s="22">
        <v>2</v>
      </c>
      <c r="C104" s="91" t="s">
        <v>3141</v>
      </c>
      <c r="D104" s="22"/>
      <c r="E104" s="22"/>
      <c r="F104" s="22"/>
      <c r="G104" s="24"/>
      <c r="H104" s="21">
        <v>300</v>
      </c>
      <c r="J104" s="20"/>
    </row>
    <row r="105" spans="1:10" x14ac:dyDescent="0.25">
      <c r="A105" s="24" t="s">
        <v>1895</v>
      </c>
      <c r="B105" s="22">
        <v>2</v>
      </c>
      <c r="C105" s="91" t="s">
        <v>3142</v>
      </c>
      <c r="D105" s="22"/>
      <c r="E105" s="22"/>
      <c r="F105" s="22"/>
      <c r="G105" s="24"/>
      <c r="H105" s="21">
        <v>240</v>
      </c>
      <c r="J105" s="20"/>
    </row>
    <row r="106" spans="1:10" x14ac:dyDescent="0.25">
      <c r="A106" s="24" t="s">
        <v>1895</v>
      </c>
      <c r="B106" s="22">
        <v>5</v>
      </c>
      <c r="C106" s="91" t="s">
        <v>3143</v>
      </c>
      <c r="D106" s="22"/>
      <c r="E106" s="22"/>
      <c r="F106" s="22"/>
      <c r="G106" s="24"/>
      <c r="H106" s="21">
        <v>540</v>
      </c>
      <c r="J106" s="20"/>
    </row>
    <row r="107" spans="1:10" x14ac:dyDescent="0.25">
      <c r="A107" s="24" t="s">
        <v>1895</v>
      </c>
      <c r="B107" s="22">
        <v>3</v>
      </c>
      <c r="C107" s="91" t="s">
        <v>3144</v>
      </c>
      <c r="D107" s="22"/>
      <c r="E107" s="22"/>
      <c r="F107" s="22"/>
      <c r="G107" s="24"/>
      <c r="H107" s="21">
        <v>450</v>
      </c>
      <c r="J107" s="20"/>
    </row>
    <row r="108" spans="1:10" x14ac:dyDescent="0.25">
      <c r="A108" s="24" t="s">
        <v>1895</v>
      </c>
      <c r="B108" s="22">
        <v>1</v>
      </c>
      <c r="C108" s="91" t="s">
        <v>3145</v>
      </c>
      <c r="D108" s="22"/>
      <c r="E108" s="22"/>
      <c r="F108" s="22"/>
      <c r="G108" s="24"/>
      <c r="H108" s="21">
        <v>150</v>
      </c>
      <c r="J108" s="20"/>
    </row>
    <row r="109" spans="1:10" x14ac:dyDescent="0.25">
      <c r="A109" s="24" t="s">
        <v>1895</v>
      </c>
      <c r="B109" s="22">
        <v>5</v>
      </c>
      <c r="C109" s="91" t="s">
        <v>3146</v>
      </c>
      <c r="D109" s="22"/>
      <c r="E109" s="22"/>
      <c r="F109" s="22"/>
      <c r="G109" s="24"/>
      <c r="H109" s="21">
        <v>705</v>
      </c>
      <c r="J109" s="20"/>
    </row>
    <row r="110" spans="1:10" x14ac:dyDescent="0.25">
      <c r="A110" s="24" t="s">
        <v>1895</v>
      </c>
      <c r="B110" s="22">
        <v>5</v>
      </c>
      <c r="C110" s="91" t="s">
        <v>3147</v>
      </c>
      <c r="D110" s="22"/>
      <c r="E110" s="22"/>
      <c r="F110" s="22"/>
      <c r="G110" s="24"/>
      <c r="H110" s="21">
        <v>810</v>
      </c>
      <c r="J110" s="20"/>
    </row>
    <row r="111" spans="1:10" x14ac:dyDescent="0.25">
      <c r="A111" s="24" t="s">
        <v>1895</v>
      </c>
      <c r="B111" s="22">
        <v>5</v>
      </c>
      <c r="C111" s="91" t="s">
        <v>3148</v>
      </c>
      <c r="D111" s="22"/>
      <c r="E111" s="22"/>
      <c r="F111" s="22"/>
      <c r="G111" s="24"/>
      <c r="H111" s="21">
        <v>600</v>
      </c>
      <c r="J111" s="20"/>
    </row>
    <row r="112" spans="1:10" x14ac:dyDescent="0.25">
      <c r="A112" s="24" t="s">
        <v>1895</v>
      </c>
      <c r="B112" s="22">
        <v>5</v>
      </c>
      <c r="C112" s="91" t="s">
        <v>3149</v>
      </c>
      <c r="D112" s="22"/>
      <c r="E112" s="22"/>
      <c r="F112" s="22"/>
      <c r="G112" s="24"/>
      <c r="H112" s="21">
        <v>330</v>
      </c>
      <c r="J112" s="20"/>
    </row>
    <row r="113" spans="1:10" x14ac:dyDescent="0.25">
      <c r="A113" s="24" t="s">
        <v>1895</v>
      </c>
      <c r="B113" s="22">
        <v>3</v>
      </c>
      <c r="C113" s="91" t="s">
        <v>3150</v>
      </c>
      <c r="D113" s="22"/>
      <c r="E113" s="22"/>
      <c r="F113" s="22"/>
      <c r="G113" s="24"/>
      <c r="H113" s="21">
        <v>396</v>
      </c>
      <c r="J113" s="20"/>
    </row>
    <row r="114" spans="1:10" x14ac:dyDescent="0.25">
      <c r="A114" s="24" t="s">
        <v>2071</v>
      </c>
      <c r="B114" s="22">
        <v>3</v>
      </c>
      <c r="C114" s="91" t="s">
        <v>3151</v>
      </c>
      <c r="D114" s="22"/>
      <c r="E114" s="22"/>
      <c r="F114" s="22"/>
      <c r="G114" s="24"/>
      <c r="H114" s="21">
        <v>330</v>
      </c>
      <c r="J114" s="20"/>
    </row>
    <row r="115" spans="1:10" x14ac:dyDescent="0.25">
      <c r="A115" s="24" t="s">
        <v>2071</v>
      </c>
      <c r="B115" s="22">
        <v>3</v>
      </c>
      <c r="C115" s="91" t="s">
        <v>3152</v>
      </c>
      <c r="D115" s="22"/>
      <c r="E115" s="22"/>
      <c r="F115" s="22"/>
      <c r="G115" s="24"/>
      <c r="H115" s="21">
        <v>1035</v>
      </c>
      <c r="J115" s="20"/>
    </row>
    <row r="116" spans="1:10" x14ac:dyDescent="0.25">
      <c r="A116" s="24" t="s">
        <v>2071</v>
      </c>
      <c r="B116" s="22">
        <v>3</v>
      </c>
      <c r="C116" s="91" t="s">
        <v>3153</v>
      </c>
      <c r="D116" s="22"/>
      <c r="E116" s="22"/>
      <c r="F116" s="22"/>
      <c r="G116" s="24"/>
      <c r="H116" s="21">
        <v>250.5</v>
      </c>
      <c r="J116" s="20"/>
    </row>
    <row r="117" spans="1:10" x14ac:dyDescent="0.25">
      <c r="A117" s="24" t="s">
        <v>2071</v>
      </c>
      <c r="B117" s="22">
        <v>3</v>
      </c>
      <c r="C117" s="91" t="s">
        <v>3154</v>
      </c>
      <c r="D117" s="22"/>
      <c r="E117" s="22"/>
      <c r="F117" s="22"/>
      <c r="G117" s="24"/>
      <c r="H117" s="21">
        <v>705</v>
      </c>
      <c r="J117" s="20"/>
    </row>
    <row r="118" spans="1:10" x14ac:dyDescent="0.25">
      <c r="A118" s="24" t="s">
        <v>2071</v>
      </c>
      <c r="B118" s="22">
        <v>1</v>
      </c>
      <c r="C118" s="91" t="s">
        <v>3155</v>
      </c>
      <c r="D118" s="22"/>
      <c r="E118" s="22"/>
      <c r="F118" s="22"/>
      <c r="G118" s="24"/>
      <c r="H118" s="21">
        <v>250</v>
      </c>
      <c r="J118" s="20"/>
    </row>
    <row r="119" spans="1:10" x14ac:dyDescent="0.25">
      <c r="A119" s="24" t="s">
        <v>2071</v>
      </c>
      <c r="B119" s="22">
        <v>1</v>
      </c>
      <c r="C119" s="91" t="s">
        <v>3156</v>
      </c>
      <c r="D119" s="22"/>
      <c r="E119" s="22"/>
      <c r="F119" s="22"/>
      <c r="G119" s="24"/>
      <c r="H119" s="21">
        <v>140</v>
      </c>
      <c r="J119" s="20"/>
    </row>
    <row r="120" spans="1:10" x14ac:dyDescent="0.25">
      <c r="A120" s="24" t="s">
        <v>2071</v>
      </c>
      <c r="B120" s="22">
        <v>3</v>
      </c>
      <c r="C120" s="91" t="s">
        <v>3094</v>
      </c>
      <c r="D120" s="22"/>
      <c r="E120" s="22"/>
      <c r="F120" s="22"/>
      <c r="G120" s="24"/>
      <c r="H120" s="21">
        <v>310.5</v>
      </c>
      <c r="J120" s="20"/>
    </row>
    <row r="121" spans="1:10" x14ac:dyDescent="0.25">
      <c r="A121" s="24" t="s">
        <v>2071</v>
      </c>
      <c r="B121" s="22">
        <v>3</v>
      </c>
      <c r="C121" s="91" t="s">
        <v>3157</v>
      </c>
      <c r="D121" s="22"/>
      <c r="E121" s="22"/>
      <c r="F121" s="22"/>
      <c r="G121" s="24"/>
      <c r="H121" s="21">
        <v>720</v>
      </c>
      <c r="J121" s="20"/>
    </row>
    <row r="122" spans="1:10" x14ac:dyDescent="0.25">
      <c r="A122" s="24" t="s">
        <v>2071</v>
      </c>
      <c r="B122" s="22">
        <v>2</v>
      </c>
      <c r="C122" s="91" t="s">
        <v>3158</v>
      </c>
      <c r="D122" s="22"/>
      <c r="E122" s="22"/>
      <c r="F122" s="22"/>
      <c r="G122" s="24"/>
      <c r="H122" s="21">
        <v>420</v>
      </c>
      <c r="J122" s="20"/>
    </row>
    <row r="123" spans="1:10" x14ac:dyDescent="0.25">
      <c r="A123" s="24" t="s">
        <v>2071</v>
      </c>
      <c r="B123" s="22">
        <v>2</v>
      </c>
      <c r="C123" s="91" t="s">
        <v>3080</v>
      </c>
      <c r="D123" s="22"/>
      <c r="E123" s="22"/>
      <c r="F123" s="22"/>
      <c r="G123" s="24"/>
      <c r="H123" s="21">
        <v>280</v>
      </c>
      <c r="J123" s="20"/>
    </row>
    <row r="124" spans="1:10" x14ac:dyDescent="0.25">
      <c r="A124" s="24" t="s">
        <v>2071</v>
      </c>
      <c r="B124" s="22">
        <v>2</v>
      </c>
      <c r="C124" s="91" t="s">
        <v>3081</v>
      </c>
      <c r="D124" s="22"/>
      <c r="E124" s="22"/>
      <c r="F124" s="22"/>
      <c r="G124" s="24"/>
      <c r="H124" s="21">
        <v>431</v>
      </c>
      <c r="J124" s="20"/>
    </row>
    <row r="125" spans="1:10" x14ac:dyDescent="0.25">
      <c r="A125" s="24" t="s">
        <v>2071</v>
      </c>
      <c r="B125" s="22">
        <v>2</v>
      </c>
      <c r="C125" s="91" t="s">
        <v>3082</v>
      </c>
      <c r="D125" s="22"/>
      <c r="E125" s="22"/>
      <c r="F125" s="22"/>
      <c r="G125" s="24"/>
      <c r="H125" s="21">
        <v>171</v>
      </c>
      <c r="J125" s="20"/>
    </row>
    <row r="126" spans="1:10" x14ac:dyDescent="0.25">
      <c r="A126" s="24" t="s">
        <v>2071</v>
      </c>
      <c r="B126" s="22">
        <v>2</v>
      </c>
      <c r="C126" s="91" t="s">
        <v>3159</v>
      </c>
      <c r="D126" s="22"/>
      <c r="E126" s="22"/>
      <c r="F126" s="22"/>
      <c r="G126" s="24"/>
      <c r="H126" s="21">
        <v>220</v>
      </c>
      <c r="J126" s="20"/>
    </row>
    <row r="127" spans="1:10" x14ac:dyDescent="0.25">
      <c r="A127" s="24" t="s">
        <v>2071</v>
      </c>
      <c r="B127" s="22">
        <v>2</v>
      </c>
      <c r="C127" s="91" t="s">
        <v>3160</v>
      </c>
      <c r="D127" s="22"/>
      <c r="E127" s="22"/>
      <c r="F127" s="22"/>
      <c r="G127" s="24"/>
      <c r="H127" s="21">
        <v>122</v>
      </c>
      <c r="J127" s="20"/>
    </row>
    <row r="128" spans="1:10" x14ac:dyDescent="0.25">
      <c r="A128" s="24" t="s">
        <v>2071</v>
      </c>
      <c r="B128" s="22">
        <v>3</v>
      </c>
      <c r="C128" s="91" t="s">
        <v>3085</v>
      </c>
      <c r="D128" s="22"/>
      <c r="E128" s="22"/>
      <c r="F128" s="22"/>
      <c r="G128" s="24"/>
      <c r="H128" s="21">
        <v>135</v>
      </c>
      <c r="J128" s="20"/>
    </row>
    <row r="129" spans="1:10" x14ac:dyDescent="0.25">
      <c r="A129" s="24" t="s">
        <v>2071</v>
      </c>
      <c r="B129" s="22">
        <v>3</v>
      </c>
      <c r="C129" s="91" t="s">
        <v>3086</v>
      </c>
      <c r="D129" s="22"/>
      <c r="E129" s="22"/>
      <c r="F129" s="22"/>
      <c r="G129" s="24"/>
      <c r="H129" s="21">
        <v>351</v>
      </c>
      <c r="J129" s="20"/>
    </row>
    <row r="130" spans="1:10" x14ac:dyDescent="0.25">
      <c r="A130" s="24" t="s">
        <v>2071</v>
      </c>
      <c r="B130" s="22">
        <v>3</v>
      </c>
      <c r="C130" s="91" t="s">
        <v>3161</v>
      </c>
      <c r="D130" s="22"/>
      <c r="E130" s="22"/>
      <c r="F130" s="22"/>
      <c r="G130" s="24"/>
      <c r="H130" s="21">
        <v>292.5</v>
      </c>
      <c r="J130" s="20"/>
    </row>
    <row r="131" spans="1:10" x14ac:dyDescent="0.25">
      <c r="A131" s="24" t="s">
        <v>2071</v>
      </c>
      <c r="B131" s="22">
        <v>3</v>
      </c>
      <c r="C131" s="91" t="s">
        <v>3088</v>
      </c>
      <c r="D131" s="22"/>
      <c r="E131" s="22"/>
      <c r="F131" s="22"/>
      <c r="G131" s="24"/>
      <c r="H131" s="21">
        <v>285</v>
      </c>
      <c r="J131" s="20"/>
    </row>
    <row r="132" spans="1:10" x14ac:dyDescent="0.25">
      <c r="A132" s="24" t="s">
        <v>3162</v>
      </c>
      <c r="B132" s="22">
        <v>5</v>
      </c>
      <c r="C132" s="23" t="s">
        <v>3163</v>
      </c>
      <c r="D132" s="22"/>
      <c r="E132" s="22"/>
      <c r="F132" s="22"/>
      <c r="G132" s="24"/>
      <c r="H132" s="21">
        <v>546</v>
      </c>
      <c r="J132" s="20"/>
    </row>
    <row r="133" spans="1:10" x14ac:dyDescent="0.25">
      <c r="A133" s="24" t="s">
        <v>3162</v>
      </c>
      <c r="B133" s="22">
        <v>5</v>
      </c>
      <c r="C133" s="23" t="s">
        <v>3164</v>
      </c>
      <c r="D133" s="22"/>
      <c r="E133" s="22"/>
      <c r="F133" s="22"/>
      <c r="G133" s="24"/>
      <c r="H133" s="21">
        <v>700</v>
      </c>
      <c r="J133" s="20"/>
    </row>
    <row r="134" spans="1:10" x14ac:dyDescent="0.25">
      <c r="A134" s="24" t="s">
        <v>3162</v>
      </c>
      <c r="B134" s="22">
        <v>5</v>
      </c>
      <c r="C134" s="23" t="s">
        <v>3165</v>
      </c>
      <c r="D134" s="22"/>
      <c r="E134" s="22"/>
      <c r="F134" s="22"/>
      <c r="G134" s="24"/>
      <c r="H134" s="21">
        <v>847</v>
      </c>
      <c r="J134" s="20"/>
    </row>
    <row r="135" spans="1:10" x14ac:dyDescent="0.25">
      <c r="A135" s="24" t="s">
        <v>3162</v>
      </c>
      <c r="B135" s="22">
        <v>5</v>
      </c>
      <c r="C135" s="23" t="s">
        <v>3166</v>
      </c>
      <c r="D135" s="22"/>
      <c r="E135" s="22"/>
      <c r="F135" s="22"/>
      <c r="G135" s="24"/>
      <c r="H135" s="21">
        <v>308</v>
      </c>
      <c r="J135" s="20"/>
    </row>
    <row r="136" spans="1:10" x14ac:dyDescent="0.25">
      <c r="A136" s="24" t="s">
        <v>3162</v>
      </c>
      <c r="B136" s="22">
        <v>5</v>
      </c>
      <c r="C136" s="23" t="s">
        <v>3167</v>
      </c>
      <c r="D136" s="22"/>
      <c r="E136" s="22"/>
      <c r="F136" s="22"/>
      <c r="G136" s="24"/>
      <c r="H136" s="21">
        <v>934.5</v>
      </c>
      <c r="J136" s="20"/>
    </row>
    <row r="137" spans="1:10" x14ac:dyDescent="0.25">
      <c r="A137" s="24" t="s">
        <v>3162</v>
      </c>
      <c r="B137" s="22">
        <v>5</v>
      </c>
      <c r="C137" s="23" t="s">
        <v>3168</v>
      </c>
      <c r="D137" s="22"/>
      <c r="E137" s="22"/>
      <c r="F137" s="22"/>
      <c r="G137" s="24"/>
      <c r="H137" s="21">
        <v>399</v>
      </c>
      <c r="J137" s="20"/>
    </row>
    <row r="138" spans="1:10" x14ac:dyDescent="0.25">
      <c r="A138" s="24" t="s">
        <v>3162</v>
      </c>
      <c r="B138" s="22">
        <v>5</v>
      </c>
      <c r="C138" s="23" t="s">
        <v>3169</v>
      </c>
      <c r="D138" s="22"/>
      <c r="E138" s="22"/>
      <c r="F138" s="22"/>
      <c r="G138" s="24"/>
      <c r="H138" s="21">
        <v>962.5</v>
      </c>
      <c r="J138" s="20"/>
    </row>
    <row r="139" spans="1:10" x14ac:dyDescent="0.25">
      <c r="A139" s="24" t="s">
        <v>3162</v>
      </c>
      <c r="B139" s="22">
        <v>5</v>
      </c>
      <c r="C139" s="23" t="s">
        <v>3170</v>
      </c>
      <c r="D139" s="22"/>
      <c r="E139" s="22"/>
      <c r="F139" s="22"/>
      <c r="G139" s="24"/>
      <c r="H139" s="21">
        <v>1225</v>
      </c>
      <c r="J139" s="20"/>
    </row>
    <row r="140" spans="1:10" x14ac:dyDescent="0.25">
      <c r="A140" s="24" t="s">
        <v>3162</v>
      </c>
      <c r="B140" s="22">
        <v>4</v>
      </c>
      <c r="C140" s="23" t="s">
        <v>3171</v>
      </c>
      <c r="D140" s="22"/>
      <c r="E140" s="22"/>
      <c r="F140" s="22"/>
      <c r="G140" s="24"/>
      <c r="H140" s="21">
        <v>784</v>
      </c>
      <c r="J140" s="20"/>
    </row>
    <row r="141" spans="1:10" x14ac:dyDescent="0.25">
      <c r="A141" s="24" t="s">
        <v>3162</v>
      </c>
      <c r="B141" s="22">
        <v>5</v>
      </c>
      <c r="C141" s="23" t="s">
        <v>3172</v>
      </c>
      <c r="D141" s="22"/>
      <c r="E141" s="22"/>
      <c r="F141" s="22"/>
      <c r="G141" s="24"/>
      <c r="H141" s="21">
        <v>840</v>
      </c>
      <c r="J141" s="20"/>
    </row>
    <row r="142" spans="1:10" x14ac:dyDescent="0.25">
      <c r="A142" s="24" t="s">
        <v>3162</v>
      </c>
      <c r="B142" s="22">
        <v>4</v>
      </c>
      <c r="C142" s="23" t="s">
        <v>3173</v>
      </c>
      <c r="D142" s="22"/>
      <c r="E142" s="22"/>
      <c r="F142" s="22"/>
      <c r="G142" s="24"/>
      <c r="H142" s="21">
        <v>896</v>
      </c>
      <c r="J142" s="20"/>
    </row>
    <row r="143" spans="1:10" x14ac:dyDescent="0.25">
      <c r="A143" s="24" t="s">
        <v>3162</v>
      </c>
      <c r="B143" s="22">
        <v>4</v>
      </c>
      <c r="C143" s="23" t="s">
        <v>3174</v>
      </c>
      <c r="D143" s="22"/>
      <c r="E143" s="22"/>
      <c r="F143" s="22"/>
      <c r="G143" s="24"/>
      <c r="H143" s="21">
        <v>560</v>
      </c>
      <c r="J143" s="20"/>
    </row>
    <row r="144" spans="1:10" x14ac:dyDescent="0.25">
      <c r="A144" s="24" t="s">
        <v>3162</v>
      </c>
      <c r="B144" s="22">
        <v>5</v>
      </c>
      <c r="C144" s="23" t="s">
        <v>3175</v>
      </c>
      <c r="D144" s="22"/>
      <c r="E144" s="22"/>
      <c r="F144" s="22"/>
      <c r="G144" s="24"/>
      <c r="H144" s="21">
        <v>1340.5</v>
      </c>
      <c r="J144" s="20"/>
    </row>
    <row r="145" spans="1:10" x14ac:dyDescent="0.25">
      <c r="A145" s="24" t="s">
        <v>3162</v>
      </c>
      <c r="B145" s="22">
        <v>5</v>
      </c>
      <c r="C145" s="23" t="s">
        <v>3176</v>
      </c>
      <c r="D145" s="22"/>
      <c r="E145" s="22"/>
      <c r="F145" s="22"/>
      <c r="G145" s="24"/>
      <c r="H145" s="21">
        <v>619.5</v>
      </c>
      <c r="J145" s="20"/>
    </row>
    <row r="146" spans="1:10" x14ac:dyDescent="0.25">
      <c r="A146" s="24" t="s">
        <v>3162</v>
      </c>
      <c r="B146" s="22">
        <v>5</v>
      </c>
      <c r="C146" s="23" t="s">
        <v>3177</v>
      </c>
      <c r="D146" s="22"/>
      <c r="E146" s="22"/>
      <c r="F146" s="22"/>
      <c r="G146" s="24"/>
      <c r="H146" s="21">
        <v>875</v>
      </c>
      <c r="J146" s="20"/>
    </row>
    <row r="147" spans="1:10" x14ac:dyDescent="0.25">
      <c r="A147" s="25">
        <v>119</v>
      </c>
      <c r="B147" s="26">
        <f>SUM(B28:B146)</f>
        <v>350</v>
      </c>
      <c r="H147" s="27">
        <f>SUM(H28:H146)</f>
        <v>67693.400000000009</v>
      </c>
      <c r="J147" s="20"/>
    </row>
    <row r="148" spans="1:10" x14ac:dyDescent="0.25">
      <c r="A148" s="28"/>
      <c r="B148" s="29"/>
      <c r="C148" s="20"/>
      <c r="D148" s="20"/>
      <c r="E148" s="20"/>
      <c r="F148" s="20"/>
      <c r="G148" s="20"/>
      <c r="H148" s="30"/>
      <c r="I148" s="20"/>
      <c r="J148" s="20"/>
    </row>
    <row r="149" spans="1:10" x14ac:dyDescent="0.25">
      <c r="A149" s="31"/>
      <c r="B149" s="26"/>
      <c r="H149" s="27"/>
    </row>
    <row r="151" spans="1:10" x14ac:dyDescent="0.25">
      <c r="A151" s="32"/>
      <c r="B151" s="32"/>
      <c r="C151" s="32"/>
      <c r="D151" s="32"/>
      <c r="E151" s="32"/>
      <c r="F151" s="32"/>
      <c r="G151" s="32"/>
      <c r="H151" s="32"/>
      <c r="I151" s="33"/>
      <c r="J151" s="33"/>
    </row>
    <row r="152" spans="1:10" x14ac:dyDescent="0.25">
      <c r="I152" s="7"/>
      <c r="J152" s="33"/>
    </row>
    <row r="153" spans="1:10" ht="21" x14ac:dyDescent="0.35">
      <c r="A153" s="12" t="s">
        <v>1280</v>
      </c>
      <c r="B153" s="12" t="s">
        <v>12</v>
      </c>
      <c r="G153" s="17" t="s">
        <v>7</v>
      </c>
      <c r="H153" s="34">
        <f>+H147</f>
        <v>67693.400000000009</v>
      </c>
      <c r="I153" s="7"/>
      <c r="J153" s="33"/>
    </row>
    <row r="154" spans="1:10" ht="26.25" x14ac:dyDescent="0.4">
      <c r="A154" s="35">
        <f>+A147</f>
        <v>119</v>
      </c>
      <c r="B154" s="35">
        <f>+B147</f>
        <v>350</v>
      </c>
      <c r="C154" s="36" t="s">
        <v>14</v>
      </c>
      <c r="D154" s="32"/>
      <c r="E154" s="32"/>
      <c r="F154" s="32"/>
      <c r="G154" s="32"/>
      <c r="H154" s="32"/>
      <c r="I154" s="33"/>
      <c r="J154" s="33"/>
    </row>
    <row r="156" spans="1:10" x14ac:dyDescent="0.25">
      <c r="E156" s="12" t="s">
        <v>1280</v>
      </c>
      <c r="F156" s="12" t="s">
        <v>12</v>
      </c>
    </row>
    <row r="157" spans="1:10" ht="26.25" x14ac:dyDescent="0.4">
      <c r="E157" s="35">
        <f>+A13+A20+A154</f>
        <v>124</v>
      </c>
      <c r="F157" s="35">
        <f>+B13+B20+B154</f>
        <v>368</v>
      </c>
      <c r="G157" s="17" t="s">
        <v>41</v>
      </c>
      <c r="H157" s="34">
        <f>+H23+H153</f>
        <v>71617.400000000009</v>
      </c>
    </row>
  </sheetData>
  <mergeCells count="4">
    <mergeCell ref="A1:J1"/>
    <mergeCell ref="A25:J25"/>
    <mergeCell ref="A2:H2"/>
    <mergeCell ref="A26:H2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21"/>
  <sheetViews>
    <sheetView topLeftCell="E94" workbookViewId="0">
      <selection activeCell="A11" sqref="A11"/>
    </sheetView>
  </sheetViews>
  <sheetFormatPr baseColWidth="10" defaultRowHeight="15" x14ac:dyDescent="0.25"/>
  <cols>
    <col min="3" max="3" width="58" customWidth="1"/>
    <col min="4" max="4" width="44.140625" customWidth="1"/>
    <col min="5" max="5" width="18" customWidth="1"/>
    <col min="6" max="6" width="16.5703125" customWidth="1"/>
    <col min="7" max="7" width="21.28515625" customWidth="1"/>
    <col min="8" max="8" width="26.710937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1430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22">
        <v>1157</v>
      </c>
      <c r="B4" s="107">
        <v>3</v>
      </c>
      <c r="C4" s="59" t="s">
        <v>1405</v>
      </c>
      <c r="D4" s="60" t="s">
        <v>1084</v>
      </c>
      <c r="E4" s="61" t="s">
        <v>1097</v>
      </c>
      <c r="F4" s="62">
        <v>2014</v>
      </c>
      <c r="G4" s="60" t="s">
        <v>9</v>
      </c>
      <c r="H4" s="55">
        <v>5850</v>
      </c>
      <c r="I4" s="7"/>
      <c r="J4" s="8"/>
    </row>
    <row r="5" spans="1:10" x14ac:dyDescent="0.25">
      <c r="A5" s="22">
        <v>1158</v>
      </c>
      <c r="B5" s="107">
        <v>3</v>
      </c>
      <c r="C5" s="59" t="s">
        <v>1067</v>
      </c>
      <c r="D5" s="60" t="s">
        <v>1084</v>
      </c>
      <c r="E5" s="61" t="s">
        <v>1097</v>
      </c>
      <c r="F5" s="62">
        <v>2014</v>
      </c>
      <c r="G5" s="60" t="s">
        <v>9</v>
      </c>
      <c r="H5" s="55">
        <v>5850</v>
      </c>
      <c r="I5" s="7"/>
      <c r="J5" s="8"/>
    </row>
    <row r="6" spans="1:10" x14ac:dyDescent="0.25">
      <c r="A6" s="22">
        <v>1161</v>
      </c>
      <c r="B6" s="107">
        <v>2</v>
      </c>
      <c r="C6" s="59" t="s">
        <v>1068</v>
      </c>
      <c r="D6" s="60" t="s">
        <v>1085</v>
      </c>
      <c r="E6" s="61" t="s">
        <v>1098</v>
      </c>
      <c r="F6" s="62">
        <v>2013</v>
      </c>
      <c r="G6" s="60" t="s">
        <v>9</v>
      </c>
      <c r="H6" s="55">
        <v>798</v>
      </c>
      <c r="I6" s="7"/>
      <c r="J6" s="8"/>
    </row>
    <row r="7" spans="1:10" ht="30" x14ac:dyDescent="0.25">
      <c r="A7" s="22">
        <v>1162</v>
      </c>
      <c r="B7" s="107">
        <v>2</v>
      </c>
      <c r="C7" s="59" t="s">
        <v>1069</v>
      </c>
      <c r="D7" s="60" t="s">
        <v>1086</v>
      </c>
      <c r="E7" s="61" t="s">
        <v>1099</v>
      </c>
      <c r="F7" s="62">
        <v>2014</v>
      </c>
      <c r="G7" s="60" t="s">
        <v>9</v>
      </c>
      <c r="H7" s="55">
        <v>794</v>
      </c>
      <c r="I7" s="7"/>
      <c r="J7" s="8"/>
    </row>
    <row r="8" spans="1:10" x14ac:dyDescent="0.25">
      <c r="A8" s="22">
        <v>1165</v>
      </c>
      <c r="B8" s="107">
        <v>2</v>
      </c>
      <c r="C8" s="59" t="s">
        <v>1070</v>
      </c>
      <c r="D8" s="60" t="s">
        <v>1087</v>
      </c>
      <c r="E8" s="61" t="s">
        <v>1098</v>
      </c>
      <c r="F8" s="62">
        <v>2016</v>
      </c>
      <c r="G8" s="60" t="s">
        <v>9</v>
      </c>
      <c r="H8" s="55">
        <v>398</v>
      </c>
      <c r="I8" s="7"/>
      <c r="J8" s="8"/>
    </row>
    <row r="9" spans="1:10" x14ac:dyDescent="0.25">
      <c r="A9" s="22">
        <v>1167</v>
      </c>
      <c r="B9" s="107">
        <v>2</v>
      </c>
      <c r="C9" s="59" t="s">
        <v>1071</v>
      </c>
      <c r="D9" s="60" t="s">
        <v>1088</v>
      </c>
      <c r="E9" s="61" t="s">
        <v>1098</v>
      </c>
      <c r="F9" s="62">
        <v>2016</v>
      </c>
      <c r="G9" s="60" t="s">
        <v>9</v>
      </c>
      <c r="H9" s="55">
        <v>458</v>
      </c>
      <c r="I9" s="7"/>
      <c r="J9" s="8"/>
    </row>
    <row r="10" spans="1:10" x14ac:dyDescent="0.25">
      <c r="A10" s="22">
        <v>1168</v>
      </c>
      <c r="B10" s="107">
        <v>2</v>
      </c>
      <c r="C10" s="59" t="s">
        <v>1072</v>
      </c>
      <c r="D10" s="60" t="s">
        <v>1089</v>
      </c>
      <c r="E10" s="61" t="s">
        <v>1098</v>
      </c>
      <c r="F10" s="62">
        <v>2016</v>
      </c>
      <c r="G10" s="60" t="s">
        <v>9</v>
      </c>
      <c r="H10" s="55">
        <v>538</v>
      </c>
      <c r="I10" s="7"/>
      <c r="J10" s="8"/>
    </row>
    <row r="11" spans="1:10" x14ac:dyDescent="0.25">
      <c r="A11" s="22">
        <v>1172</v>
      </c>
      <c r="B11" s="107">
        <v>2</v>
      </c>
      <c r="C11" s="59" t="s">
        <v>1073</v>
      </c>
      <c r="D11" s="60" t="s">
        <v>1090</v>
      </c>
      <c r="E11" s="61" t="s">
        <v>1098</v>
      </c>
      <c r="F11" s="62">
        <v>2016</v>
      </c>
      <c r="G11" s="60" t="s">
        <v>9</v>
      </c>
      <c r="H11" s="55">
        <v>518</v>
      </c>
      <c r="I11" s="7"/>
      <c r="J11" s="8"/>
    </row>
    <row r="12" spans="1:10" ht="30" x14ac:dyDescent="0.25">
      <c r="A12" s="22">
        <v>1181</v>
      </c>
      <c r="B12" s="107">
        <v>3</v>
      </c>
      <c r="C12" s="59" t="s">
        <v>1074</v>
      </c>
      <c r="D12" s="60" t="s">
        <v>1091</v>
      </c>
      <c r="E12" s="61" t="s">
        <v>1100</v>
      </c>
      <c r="F12" s="6"/>
      <c r="G12" s="5"/>
      <c r="H12" s="55">
        <v>654</v>
      </c>
      <c r="I12" s="7"/>
      <c r="J12" s="8"/>
    </row>
    <row r="13" spans="1:10" x14ac:dyDescent="0.25">
      <c r="A13" s="22">
        <v>1182</v>
      </c>
      <c r="B13" s="107">
        <v>1</v>
      </c>
      <c r="C13" s="59" t="s">
        <v>1075</v>
      </c>
      <c r="D13" s="60" t="s">
        <v>1092</v>
      </c>
      <c r="E13" s="61" t="s">
        <v>578</v>
      </c>
      <c r="F13" s="6"/>
      <c r="G13" s="5"/>
      <c r="H13" s="55">
        <v>891</v>
      </c>
      <c r="I13" s="7"/>
      <c r="J13" s="8"/>
    </row>
    <row r="14" spans="1:10" x14ac:dyDescent="0.25">
      <c r="A14" s="22">
        <v>1183</v>
      </c>
      <c r="B14" s="107">
        <v>2</v>
      </c>
      <c r="C14" s="59" t="s">
        <v>1076</v>
      </c>
      <c r="D14" s="60" t="s">
        <v>1093</v>
      </c>
      <c r="E14" s="61" t="s">
        <v>578</v>
      </c>
      <c r="F14" s="6"/>
      <c r="G14" s="5"/>
      <c r="H14" s="55">
        <v>606</v>
      </c>
      <c r="I14" s="7"/>
      <c r="J14" s="8"/>
    </row>
    <row r="15" spans="1:10" x14ac:dyDescent="0.25">
      <c r="A15" s="22">
        <v>1184</v>
      </c>
      <c r="B15" s="107">
        <v>2</v>
      </c>
      <c r="C15" s="59" t="s">
        <v>1077</v>
      </c>
      <c r="D15" s="60" t="s">
        <v>1094</v>
      </c>
      <c r="E15" s="61" t="s">
        <v>578</v>
      </c>
      <c r="F15" s="6"/>
      <c r="G15" s="5"/>
      <c r="H15" s="55">
        <v>568</v>
      </c>
      <c r="I15" s="7"/>
      <c r="J15" s="8"/>
    </row>
    <row r="16" spans="1:10" x14ac:dyDescent="0.25">
      <c r="A16" s="22">
        <v>1185</v>
      </c>
      <c r="B16" s="107">
        <v>2</v>
      </c>
      <c r="C16" s="59" t="s">
        <v>1078</v>
      </c>
      <c r="D16" s="60" t="s">
        <v>58</v>
      </c>
      <c r="E16" s="61" t="s">
        <v>578</v>
      </c>
      <c r="F16" s="6"/>
      <c r="G16" s="5"/>
      <c r="H16" s="55">
        <v>568</v>
      </c>
      <c r="I16" s="7"/>
      <c r="J16" s="8"/>
    </row>
    <row r="17" spans="1:10" x14ac:dyDescent="0.25">
      <c r="A17" s="22">
        <v>1186</v>
      </c>
      <c r="B17" s="107">
        <v>2</v>
      </c>
      <c r="C17" s="59" t="s">
        <v>1079</v>
      </c>
      <c r="D17" s="60" t="s">
        <v>1095</v>
      </c>
      <c r="E17" s="61" t="s">
        <v>578</v>
      </c>
      <c r="F17" s="6"/>
      <c r="G17" s="5"/>
      <c r="H17" s="55">
        <v>606</v>
      </c>
      <c r="I17" s="7"/>
      <c r="J17" s="8"/>
    </row>
    <row r="18" spans="1:10" x14ac:dyDescent="0.25">
      <c r="A18" s="22">
        <v>1187</v>
      </c>
      <c r="B18" s="107">
        <v>2</v>
      </c>
      <c r="C18" s="59" t="s">
        <v>1080</v>
      </c>
      <c r="D18" s="60" t="s">
        <v>58</v>
      </c>
      <c r="E18" s="61" t="s">
        <v>578</v>
      </c>
      <c r="F18" s="6"/>
      <c r="G18" s="5"/>
      <c r="H18" s="55">
        <v>1062</v>
      </c>
      <c r="I18" s="7"/>
      <c r="J18" s="8"/>
    </row>
    <row r="19" spans="1:10" ht="30" x14ac:dyDescent="0.25">
      <c r="A19" s="22">
        <v>1188</v>
      </c>
      <c r="B19" s="107">
        <v>2</v>
      </c>
      <c r="C19" s="59" t="s">
        <v>1081</v>
      </c>
      <c r="D19" s="60" t="s">
        <v>58</v>
      </c>
      <c r="E19" s="61" t="s">
        <v>578</v>
      </c>
      <c r="F19" s="6"/>
      <c r="G19" s="5"/>
      <c r="H19" s="55">
        <v>2274</v>
      </c>
      <c r="I19" s="7"/>
      <c r="J19" s="8"/>
    </row>
    <row r="20" spans="1:10" x14ac:dyDescent="0.25">
      <c r="A20" s="22">
        <v>1189</v>
      </c>
      <c r="B20" s="107">
        <v>1</v>
      </c>
      <c r="C20" s="59" t="s">
        <v>1082</v>
      </c>
      <c r="D20" s="60" t="s">
        <v>1406</v>
      </c>
      <c r="E20" s="61" t="s">
        <v>1101</v>
      </c>
      <c r="F20" s="6"/>
      <c r="G20" s="5"/>
      <c r="H20" s="55">
        <v>3553</v>
      </c>
      <c r="I20" s="7"/>
      <c r="J20" s="8"/>
    </row>
    <row r="21" spans="1:10" x14ac:dyDescent="0.25">
      <c r="A21" s="22">
        <v>1190</v>
      </c>
      <c r="B21" s="107">
        <v>1</v>
      </c>
      <c r="C21" s="59" t="s">
        <v>1083</v>
      </c>
      <c r="D21" s="60" t="s">
        <v>1096</v>
      </c>
      <c r="E21" s="61" t="s">
        <v>1102</v>
      </c>
      <c r="F21" s="6"/>
      <c r="G21" s="5"/>
      <c r="H21" s="55">
        <v>739</v>
      </c>
      <c r="I21" s="7"/>
      <c r="J21" s="8"/>
    </row>
    <row r="22" spans="1:10" x14ac:dyDescent="0.25">
      <c r="A22" s="10">
        <v>20</v>
      </c>
      <c r="B22" s="10">
        <f>SUM(B4:B21)</f>
        <v>36</v>
      </c>
      <c r="H22" s="11">
        <f>SUM(H4:H21)</f>
        <v>26725</v>
      </c>
      <c r="I22" s="7"/>
      <c r="J22" s="8"/>
    </row>
    <row r="23" spans="1:10" x14ac:dyDescent="0.25">
      <c r="I23" s="7"/>
      <c r="J23" s="8"/>
    </row>
    <row r="24" spans="1:10" x14ac:dyDescent="0.25">
      <c r="A24" s="12" t="s">
        <v>1280</v>
      </c>
      <c r="B24" s="12" t="s">
        <v>12</v>
      </c>
      <c r="I24" s="7"/>
      <c r="J24" s="8"/>
    </row>
    <row r="25" spans="1:10" ht="26.25" x14ac:dyDescent="0.4">
      <c r="A25" s="13">
        <f>+A22</f>
        <v>20</v>
      </c>
      <c r="B25" s="13">
        <f>+B22</f>
        <v>36</v>
      </c>
      <c r="C25" s="14" t="s">
        <v>13</v>
      </c>
      <c r="D25" s="1"/>
      <c r="E25" s="1"/>
      <c r="F25" s="1"/>
      <c r="G25" s="1"/>
      <c r="H25" s="1"/>
      <c r="I25" s="8"/>
      <c r="J25" s="8"/>
    </row>
    <row r="26" spans="1:10" x14ac:dyDescent="0.25">
      <c r="I26" s="7"/>
      <c r="J26" s="7"/>
    </row>
    <row r="27" spans="1:10" x14ac:dyDescent="0.25">
      <c r="I27" s="7"/>
      <c r="J27" s="7"/>
    </row>
    <row r="28" spans="1:10" x14ac:dyDescent="0.25">
      <c r="A28" s="15" t="s">
        <v>1820</v>
      </c>
      <c r="B28" s="15" t="s">
        <v>1</v>
      </c>
      <c r="C28" s="15" t="s">
        <v>1250</v>
      </c>
      <c r="D28" s="15" t="s">
        <v>3</v>
      </c>
      <c r="E28" s="15" t="s">
        <v>4</v>
      </c>
      <c r="F28" s="15" t="s">
        <v>5</v>
      </c>
      <c r="G28" s="15" t="s">
        <v>6</v>
      </c>
      <c r="H28" s="15" t="s">
        <v>7</v>
      </c>
      <c r="I28" s="16"/>
      <c r="J28" s="16"/>
    </row>
    <row r="29" spans="1:10" ht="30" x14ac:dyDescent="0.25">
      <c r="A29" s="70" t="s">
        <v>1585</v>
      </c>
      <c r="B29" s="70">
        <v>1</v>
      </c>
      <c r="C29" s="9" t="s">
        <v>1586</v>
      </c>
      <c r="D29" s="5" t="s">
        <v>1587</v>
      </c>
      <c r="E29" s="5" t="s">
        <v>1587</v>
      </c>
      <c r="F29" s="5"/>
      <c r="G29" s="5"/>
      <c r="H29" s="55">
        <v>992</v>
      </c>
      <c r="I29" s="7"/>
      <c r="J29" s="16"/>
    </row>
    <row r="30" spans="1:10" ht="30" x14ac:dyDescent="0.25">
      <c r="A30" s="70" t="s">
        <v>1585</v>
      </c>
      <c r="B30" s="70">
        <v>1</v>
      </c>
      <c r="C30" s="9" t="s">
        <v>1588</v>
      </c>
      <c r="D30" s="5" t="s">
        <v>1587</v>
      </c>
      <c r="E30" s="5" t="s">
        <v>1587</v>
      </c>
      <c r="F30" s="5">
        <v>2016</v>
      </c>
      <c r="G30" s="5"/>
      <c r="H30" s="55">
        <v>992</v>
      </c>
      <c r="I30" s="7"/>
      <c r="J30" s="16"/>
    </row>
    <row r="31" spans="1:10" x14ac:dyDescent="0.25">
      <c r="A31" s="70" t="s">
        <v>1585</v>
      </c>
      <c r="B31" s="70">
        <v>2</v>
      </c>
      <c r="C31" s="5" t="s">
        <v>1589</v>
      </c>
      <c r="D31" s="5" t="s">
        <v>1590</v>
      </c>
      <c r="E31" s="5" t="s">
        <v>1591</v>
      </c>
      <c r="F31" s="5">
        <v>2017</v>
      </c>
      <c r="G31" s="5"/>
      <c r="H31" s="55">
        <v>2176</v>
      </c>
      <c r="I31" s="7"/>
      <c r="J31" s="16"/>
    </row>
    <row r="32" spans="1:10" ht="30" x14ac:dyDescent="0.25">
      <c r="A32" s="70" t="s">
        <v>1585</v>
      </c>
      <c r="B32" s="70">
        <v>2</v>
      </c>
      <c r="C32" s="9" t="s">
        <v>1592</v>
      </c>
      <c r="D32" s="5" t="s">
        <v>1593</v>
      </c>
      <c r="E32" s="5" t="s">
        <v>1591</v>
      </c>
      <c r="F32" s="5">
        <v>2016</v>
      </c>
      <c r="G32" s="5"/>
      <c r="H32" s="55">
        <v>1600</v>
      </c>
      <c r="I32" s="7"/>
      <c r="J32" s="16"/>
    </row>
    <row r="33" spans="1:10" ht="30" x14ac:dyDescent="0.25">
      <c r="A33" s="70" t="s">
        <v>1585</v>
      </c>
      <c r="B33" s="70">
        <v>2</v>
      </c>
      <c r="C33" s="9" t="s">
        <v>1594</v>
      </c>
      <c r="D33" s="5" t="s">
        <v>1595</v>
      </c>
      <c r="E33" s="5" t="s">
        <v>1591</v>
      </c>
      <c r="F33" s="5">
        <v>2016</v>
      </c>
      <c r="G33" s="5"/>
      <c r="H33" s="55">
        <v>1856</v>
      </c>
      <c r="I33" s="7"/>
      <c r="J33" s="16"/>
    </row>
    <row r="34" spans="1:10" ht="30" x14ac:dyDescent="0.25">
      <c r="A34" s="70" t="s">
        <v>1585</v>
      </c>
      <c r="B34" s="70">
        <v>2</v>
      </c>
      <c r="C34" s="9" t="s">
        <v>1596</v>
      </c>
      <c r="D34" s="5"/>
      <c r="E34" s="5" t="s">
        <v>1591</v>
      </c>
      <c r="F34" s="5"/>
      <c r="G34" s="5"/>
      <c r="H34" s="55">
        <v>1856</v>
      </c>
      <c r="I34" s="7"/>
      <c r="J34" s="16"/>
    </row>
    <row r="35" spans="1:10" ht="45" x14ac:dyDescent="0.25">
      <c r="A35" s="70" t="s">
        <v>1585</v>
      </c>
      <c r="B35" s="70">
        <v>2</v>
      </c>
      <c r="C35" s="9" t="s">
        <v>1597</v>
      </c>
      <c r="D35" s="5" t="s">
        <v>1591</v>
      </c>
      <c r="E35" s="5" t="s">
        <v>1591</v>
      </c>
      <c r="F35" s="5"/>
      <c r="G35" s="5"/>
      <c r="H35" s="55">
        <v>1472</v>
      </c>
      <c r="I35" s="7"/>
      <c r="J35" s="16"/>
    </row>
    <row r="36" spans="1:10" x14ac:dyDescent="0.25">
      <c r="A36" s="70" t="s">
        <v>1585</v>
      </c>
      <c r="B36" s="70">
        <v>2</v>
      </c>
      <c r="C36" s="9" t="s">
        <v>1598</v>
      </c>
      <c r="D36" s="5" t="s">
        <v>1591</v>
      </c>
      <c r="E36" s="5" t="s">
        <v>1591</v>
      </c>
      <c r="F36" s="5"/>
      <c r="G36" s="5"/>
      <c r="H36" s="55">
        <v>960</v>
      </c>
      <c r="I36" s="7"/>
      <c r="J36" s="16"/>
    </row>
    <row r="37" spans="1:10" x14ac:dyDescent="0.25">
      <c r="A37" s="70" t="s">
        <v>1585</v>
      </c>
      <c r="B37" s="70">
        <v>2</v>
      </c>
      <c r="C37" s="9" t="s">
        <v>1599</v>
      </c>
      <c r="D37" s="5" t="s">
        <v>1600</v>
      </c>
      <c r="E37" s="5" t="s">
        <v>1591</v>
      </c>
      <c r="F37" s="5">
        <v>2017</v>
      </c>
      <c r="G37" s="5"/>
      <c r="H37" s="55">
        <v>1920</v>
      </c>
      <c r="I37" s="7"/>
      <c r="J37" s="16"/>
    </row>
    <row r="38" spans="1:10" x14ac:dyDescent="0.25">
      <c r="A38" s="70" t="s">
        <v>1585</v>
      </c>
      <c r="B38" s="70">
        <v>2</v>
      </c>
      <c r="C38" s="9" t="s">
        <v>1601</v>
      </c>
      <c r="D38" s="5" t="s">
        <v>1602</v>
      </c>
      <c r="E38" s="5" t="s">
        <v>1591</v>
      </c>
      <c r="F38" s="5">
        <v>2017</v>
      </c>
      <c r="G38" s="5"/>
      <c r="H38" s="55">
        <v>1440</v>
      </c>
      <c r="I38" s="7"/>
      <c r="J38" s="16"/>
    </row>
    <row r="39" spans="1:10" ht="30" x14ac:dyDescent="0.25">
      <c r="A39" s="70" t="s">
        <v>1585</v>
      </c>
      <c r="B39" s="70">
        <v>2</v>
      </c>
      <c r="C39" s="9" t="s">
        <v>1603</v>
      </c>
      <c r="D39" s="9" t="s">
        <v>1604</v>
      </c>
      <c r="E39" s="5" t="s">
        <v>1591</v>
      </c>
      <c r="F39" s="5">
        <v>2016</v>
      </c>
      <c r="G39" s="5"/>
      <c r="H39" s="55">
        <v>1152</v>
      </c>
      <c r="I39" s="7"/>
      <c r="J39" s="16"/>
    </row>
    <row r="40" spans="1:10" x14ac:dyDescent="0.25">
      <c r="A40" s="70" t="s">
        <v>1585</v>
      </c>
      <c r="B40" s="70">
        <v>2</v>
      </c>
      <c r="C40" s="9" t="s">
        <v>1605</v>
      </c>
      <c r="D40" s="5" t="s">
        <v>1591</v>
      </c>
      <c r="E40" s="5" t="s">
        <v>1591</v>
      </c>
      <c r="F40" s="5"/>
      <c r="G40" s="5"/>
      <c r="H40" s="55">
        <v>1152</v>
      </c>
      <c r="I40" s="7"/>
      <c r="J40" s="16"/>
    </row>
    <row r="41" spans="1:10" ht="30" x14ac:dyDescent="0.25">
      <c r="A41" s="70" t="s">
        <v>1585</v>
      </c>
      <c r="B41" s="70">
        <v>2</v>
      </c>
      <c r="C41" s="9" t="s">
        <v>1606</v>
      </c>
      <c r="D41" s="5" t="s">
        <v>1591</v>
      </c>
      <c r="E41" s="5" t="s">
        <v>1591</v>
      </c>
      <c r="F41" s="5"/>
      <c r="G41" s="5"/>
      <c r="H41" s="55">
        <v>3840</v>
      </c>
      <c r="I41" s="7"/>
      <c r="J41" s="16"/>
    </row>
    <row r="42" spans="1:10" x14ac:dyDescent="0.25">
      <c r="A42" s="70" t="s">
        <v>1585</v>
      </c>
      <c r="B42" s="70">
        <v>1</v>
      </c>
      <c r="C42" s="9" t="s">
        <v>1607</v>
      </c>
      <c r="D42" s="5" t="s">
        <v>1591</v>
      </c>
      <c r="E42" s="5" t="s">
        <v>1591</v>
      </c>
      <c r="F42" s="5"/>
      <c r="G42" s="5"/>
      <c r="H42" s="55">
        <v>576</v>
      </c>
      <c r="I42" s="7"/>
      <c r="J42" s="16"/>
    </row>
    <row r="43" spans="1:10" x14ac:dyDescent="0.25">
      <c r="A43" s="70" t="s">
        <v>1585</v>
      </c>
      <c r="B43" s="70">
        <v>2</v>
      </c>
      <c r="C43" s="5" t="s">
        <v>1608</v>
      </c>
      <c r="D43" s="5" t="s">
        <v>1591</v>
      </c>
      <c r="E43" s="5" t="s">
        <v>1591</v>
      </c>
      <c r="F43" s="5"/>
      <c r="G43" s="5"/>
      <c r="H43" s="55">
        <v>960</v>
      </c>
      <c r="I43" s="7"/>
      <c r="J43" s="16"/>
    </row>
    <row r="44" spans="1:10" ht="30" x14ac:dyDescent="0.25">
      <c r="A44" s="70" t="s">
        <v>1585</v>
      </c>
      <c r="B44" s="70">
        <v>2</v>
      </c>
      <c r="C44" s="9" t="s">
        <v>1609</v>
      </c>
      <c r="D44" s="5" t="s">
        <v>1610</v>
      </c>
      <c r="E44" s="5" t="s">
        <v>1591</v>
      </c>
      <c r="F44" s="5">
        <v>2016</v>
      </c>
      <c r="G44" s="5"/>
      <c r="H44" s="55">
        <v>1920</v>
      </c>
      <c r="I44" s="7"/>
      <c r="J44" s="16"/>
    </row>
    <row r="45" spans="1:10" ht="45" x14ac:dyDescent="0.25">
      <c r="A45" s="70" t="s">
        <v>1585</v>
      </c>
      <c r="B45" s="70">
        <v>3</v>
      </c>
      <c r="C45" s="9" t="s">
        <v>1611</v>
      </c>
      <c r="D45" s="5" t="s">
        <v>1612</v>
      </c>
      <c r="E45" s="5" t="s">
        <v>1591</v>
      </c>
      <c r="F45" s="5">
        <v>2017</v>
      </c>
      <c r="G45" s="5"/>
      <c r="H45" s="55">
        <v>1344</v>
      </c>
      <c r="I45" s="7"/>
      <c r="J45" s="16"/>
    </row>
    <row r="46" spans="1:10" ht="30" x14ac:dyDescent="0.25">
      <c r="A46" s="70" t="s">
        <v>1585</v>
      </c>
      <c r="B46" s="70">
        <v>3</v>
      </c>
      <c r="C46" s="9" t="s">
        <v>1613</v>
      </c>
      <c r="D46" s="5" t="s">
        <v>1591</v>
      </c>
      <c r="E46" s="5" t="s">
        <v>1591</v>
      </c>
      <c r="F46" s="5"/>
      <c r="G46" s="5"/>
      <c r="H46" s="55">
        <v>5280</v>
      </c>
      <c r="I46" s="7"/>
      <c r="J46" s="16"/>
    </row>
    <row r="47" spans="1:10" ht="30" x14ac:dyDescent="0.25">
      <c r="A47" s="70" t="s">
        <v>1585</v>
      </c>
      <c r="B47" s="70">
        <v>1</v>
      </c>
      <c r="C47" s="9" t="s">
        <v>1614</v>
      </c>
      <c r="D47" s="5" t="s">
        <v>1615</v>
      </c>
      <c r="E47" s="5" t="s">
        <v>1591</v>
      </c>
      <c r="F47" s="5">
        <v>2016</v>
      </c>
      <c r="G47" s="5"/>
      <c r="H47" s="55">
        <v>800</v>
      </c>
      <c r="I47" s="7"/>
      <c r="J47" s="16"/>
    </row>
    <row r="48" spans="1:10" ht="30" x14ac:dyDescent="0.25">
      <c r="A48" s="70" t="s">
        <v>1585</v>
      </c>
      <c r="B48" s="70">
        <v>2</v>
      </c>
      <c r="C48" s="9" t="s">
        <v>1616</v>
      </c>
      <c r="D48" s="5" t="s">
        <v>1591</v>
      </c>
      <c r="E48" s="5" t="s">
        <v>1591</v>
      </c>
      <c r="F48" s="5">
        <v>2016</v>
      </c>
      <c r="G48" s="5"/>
      <c r="H48" s="55">
        <v>2304</v>
      </c>
      <c r="I48" s="7"/>
      <c r="J48" s="16"/>
    </row>
    <row r="49" spans="1:10" ht="30" x14ac:dyDescent="0.25">
      <c r="A49" s="70" t="s">
        <v>1585</v>
      </c>
      <c r="B49" s="70">
        <v>2</v>
      </c>
      <c r="C49" s="9" t="s">
        <v>1617</v>
      </c>
      <c r="D49" s="5" t="s">
        <v>1591</v>
      </c>
      <c r="E49" s="5" t="s">
        <v>1591</v>
      </c>
      <c r="F49" s="5">
        <v>2016</v>
      </c>
      <c r="G49" s="5"/>
      <c r="H49" s="55">
        <v>1280</v>
      </c>
      <c r="I49" s="7"/>
      <c r="J49" s="16"/>
    </row>
    <row r="50" spans="1:10" x14ac:dyDescent="0.25">
      <c r="A50" s="120" t="s">
        <v>1696</v>
      </c>
      <c r="B50" s="120">
        <v>1</v>
      </c>
      <c r="C50" s="9" t="s">
        <v>1697</v>
      </c>
      <c r="D50" s="5"/>
      <c r="E50" s="121" t="s">
        <v>1587</v>
      </c>
      <c r="F50" s="5"/>
      <c r="G50" s="5"/>
      <c r="H50" s="55">
        <v>229</v>
      </c>
      <c r="I50" s="7"/>
      <c r="J50" s="16"/>
    </row>
    <row r="51" spans="1:10" ht="30" x14ac:dyDescent="0.25">
      <c r="A51" s="120" t="s">
        <v>1696</v>
      </c>
      <c r="B51" s="120">
        <v>1</v>
      </c>
      <c r="C51" s="9" t="s">
        <v>1698</v>
      </c>
      <c r="D51" s="5"/>
      <c r="E51" s="121" t="s">
        <v>1587</v>
      </c>
      <c r="F51" s="5"/>
      <c r="G51" s="5"/>
      <c r="H51" s="55">
        <v>199</v>
      </c>
      <c r="I51" s="7"/>
      <c r="J51" s="16"/>
    </row>
    <row r="52" spans="1:10" x14ac:dyDescent="0.25">
      <c r="A52" s="120" t="s">
        <v>1696</v>
      </c>
      <c r="B52" s="120">
        <v>1</v>
      </c>
      <c r="C52" s="9" t="s">
        <v>1699</v>
      </c>
      <c r="D52" s="5"/>
      <c r="E52" s="121" t="s">
        <v>1587</v>
      </c>
      <c r="F52" s="5"/>
      <c r="G52" s="5"/>
      <c r="H52" s="55">
        <v>199</v>
      </c>
      <c r="I52" s="7"/>
      <c r="J52" s="16"/>
    </row>
    <row r="53" spans="1:10" ht="30" x14ac:dyDescent="0.25">
      <c r="A53" s="120" t="s">
        <v>1696</v>
      </c>
      <c r="B53" s="120">
        <v>1</v>
      </c>
      <c r="C53" s="9" t="s">
        <v>1700</v>
      </c>
      <c r="D53" s="5"/>
      <c r="E53" s="121" t="s">
        <v>1587</v>
      </c>
      <c r="F53" s="5"/>
      <c r="G53" s="5"/>
      <c r="H53" s="55">
        <v>239</v>
      </c>
      <c r="I53" s="7"/>
      <c r="J53" s="16"/>
    </row>
    <row r="54" spans="1:10" ht="30" x14ac:dyDescent="0.25">
      <c r="A54" s="120" t="s">
        <v>1696</v>
      </c>
      <c r="B54" s="120">
        <v>1</v>
      </c>
      <c r="C54" s="9" t="s">
        <v>1701</v>
      </c>
      <c r="D54" s="5"/>
      <c r="E54" s="121" t="s">
        <v>1587</v>
      </c>
      <c r="F54" s="5"/>
      <c r="G54" s="5"/>
      <c r="H54" s="55">
        <v>159</v>
      </c>
      <c r="I54" s="7"/>
      <c r="J54" s="16"/>
    </row>
    <row r="55" spans="1:10" x14ac:dyDescent="0.25">
      <c r="A55" s="120" t="s">
        <v>1696</v>
      </c>
      <c r="B55" s="120">
        <v>1</v>
      </c>
      <c r="C55" s="9" t="s">
        <v>1702</v>
      </c>
      <c r="D55" s="5"/>
      <c r="E55" s="121" t="s">
        <v>1587</v>
      </c>
      <c r="F55" s="5"/>
      <c r="G55" s="5"/>
      <c r="H55" s="55">
        <v>149</v>
      </c>
      <c r="I55" s="7"/>
      <c r="J55" s="16"/>
    </row>
    <row r="56" spans="1:10" ht="30" x14ac:dyDescent="0.25">
      <c r="A56" s="120" t="s">
        <v>1696</v>
      </c>
      <c r="B56" s="120">
        <v>1</v>
      </c>
      <c r="C56" s="9" t="s">
        <v>1703</v>
      </c>
      <c r="D56" s="5"/>
      <c r="E56" s="121" t="s">
        <v>1587</v>
      </c>
      <c r="F56" s="5"/>
      <c r="G56" s="5"/>
      <c r="H56" s="55">
        <v>249</v>
      </c>
      <c r="I56" s="7"/>
      <c r="J56" s="16"/>
    </row>
    <row r="57" spans="1:10" x14ac:dyDescent="0.25">
      <c r="A57" s="120" t="s">
        <v>1696</v>
      </c>
      <c r="B57" s="120">
        <v>1</v>
      </c>
      <c r="C57" s="9" t="s">
        <v>1704</v>
      </c>
      <c r="D57" s="5"/>
      <c r="E57" s="121" t="s">
        <v>1587</v>
      </c>
      <c r="F57" s="5"/>
      <c r="G57" s="5"/>
      <c r="H57" s="55">
        <v>449</v>
      </c>
      <c r="I57" s="7"/>
      <c r="J57" s="16"/>
    </row>
    <row r="58" spans="1:10" x14ac:dyDescent="0.25">
      <c r="A58" s="120" t="s">
        <v>1696</v>
      </c>
      <c r="B58" s="120">
        <v>1</v>
      </c>
      <c r="C58" s="9" t="s">
        <v>1705</v>
      </c>
      <c r="D58" s="5"/>
      <c r="E58" s="121" t="s">
        <v>1587</v>
      </c>
      <c r="F58" s="5"/>
      <c r="G58" s="5"/>
      <c r="H58" s="55">
        <v>249</v>
      </c>
      <c r="I58" s="7"/>
      <c r="J58" s="16"/>
    </row>
    <row r="59" spans="1:10" x14ac:dyDescent="0.25">
      <c r="A59" s="120" t="s">
        <v>1696</v>
      </c>
      <c r="B59" s="120">
        <v>1</v>
      </c>
      <c r="C59" s="9" t="s">
        <v>1706</v>
      </c>
      <c r="D59" s="5"/>
      <c r="E59" s="121" t="s">
        <v>1587</v>
      </c>
      <c r="F59" s="5"/>
      <c r="G59" s="5"/>
      <c r="H59" s="55">
        <v>199</v>
      </c>
      <c r="I59" s="7"/>
      <c r="J59" s="16"/>
    </row>
    <row r="60" spans="1:10" x14ac:dyDescent="0.25">
      <c r="A60" s="120" t="s">
        <v>1696</v>
      </c>
      <c r="B60" s="120">
        <v>1</v>
      </c>
      <c r="C60" s="9" t="s">
        <v>1707</v>
      </c>
      <c r="D60" s="5"/>
      <c r="E60" s="121" t="s">
        <v>1587</v>
      </c>
      <c r="F60" s="5"/>
      <c r="G60" s="5"/>
      <c r="H60" s="55">
        <v>199</v>
      </c>
      <c r="I60" s="7"/>
      <c r="J60" s="16"/>
    </row>
    <row r="61" spans="1:10" x14ac:dyDescent="0.25">
      <c r="A61" s="120" t="s">
        <v>1696</v>
      </c>
      <c r="B61" s="120">
        <v>1</v>
      </c>
      <c r="C61" s="9" t="s">
        <v>1708</v>
      </c>
      <c r="D61" s="5"/>
      <c r="E61" s="121" t="s">
        <v>1587</v>
      </c>
      <c r="F61" s="5"/>
      <c r="G61" s="5"/>
      <c r="H61" s="55">
        <v>159</v>
      </c>
      <c r="I61" s="7"/>
      <c r="J61" s="16"/>
    </row>
    <row r="62" spans="1:10" x14ac:dyDescent="0.25">
      <c r="A62" s="120" t="s">
        <v>1696</v>
      </c>
      <c r="B62" s="120">
        <v>1</v>
      </c>
      <c r="C62" s="9" t="s">
        <v>1709</v>
      </c>
      <c r="D62" s="5"/>
      <c r="E62" s="121" t="s">
        <v>1587</v>
      </c>
      <c r="F62" s="5"/>
      <c r="G62" s="5"/>
      <c r="H62" s="55">
        <v>149</v>
      </c>
      <c r="I62" s="7"/>
      <c r="J62" s="16"/>
    </row>
    <row r="63" spans="1:10" ht="30" x14ac:dyDescent="0.25">
      <c r="A63" s="120" t="s">
        <v>1696</v>
      </c>
      <c r="B63" s="120">
        <v>1</v>
      </c>
      <c r="C63" s="9" t="s">
        <v>1710</v>
      </c>
      <c r="D63" s="5"/>
      <c r="E63" s="121" t="s">
        <v>1587</v>
      </c>
      <c r="F63" s="5"/>
      <c r="G63" s="5"/>
      <c r="H63" s="55">
        <v>179</v>
      </c>
      <c r="I63" s="7"/>
      <c r="J63" s="16"/>
    </row>
    <row r="64" spans="1:10" x14ac:dyDescent="0.25">
      <c r="A64" s="120" t="s">
        <v>1696</v>
      </c>
      <c r="B64" s="120">
        <v>1</v>
      </c>
      <c r="C64" s="9" t="s">
        <v>1711</v>
      </c>
      <c r="D64" s="5"/>
      <c r="E64" s="121" t="s">
        <v>1587</v>
      </c>
      <c r="F64" s="5"/>
      <c r="G64" s="5"/>
      <c r="H64" s="55">
        <v>159</v>
      </c>
      <c r="I64" s="7"/>
      <c r="J64" s="16"/>
    </row>
    <row r="65" spans="1:10" x14ac:dyDescent="0.25">
      <c r="A65" s="120" t="s">
        <v>1696</v>
      </c>
      <c r="B65" s="120">
        <v>1</v>
      </c>
      <c r="C65" s="9" t="s">
        <v>1712</v>
      </c>
      <c r="D65" s="5"/>
      <c r="E65" s="121" t="s">
        <v>1587</v>
      </c>
      <c r="F65" s="5"/>
      <c r="G65" s="5"/>
      <c r="H65" s="55">
        <v>149</v>
      </c>
      <c r="I65" s="7"/>
      <c r="J65" s="16"/>
    </row>
    <row r="66" spans="1:10" x14ac:dyDescent="0.25">
      <c r="A66" s="120" t="s">
        <v>1696</v>
      </c>
      <c r="B66" s="120">
        <v>1</v>
      </c>
      <c r="C66" s="9" t="s">
        <v>1713</v>
      </c>
      <c r="D66" s="5"/>
      <c r="E66" s="121" t="s">
        <v>1587</v>
      </c>
      <c r="F66" s="5"/>
      <c r="G66" s="5"/>
      <c r="H66" s="55">
        <v>279</v>
      </c>
      <c r="I66" s="7"/>
      <c r="J66" s="16"/>
    </row>
    <row r="67" spans="1:10" ht="30" x14ac:dyDescent="0.25">
      <c r="A67" s="120" t="s">
        <v>1696</v>
      </c>
      <c r="B67" s="120">
        <v>1</v>
      </c>
      <c r="C67" s="9" t="s">
        <v>1714</v>
      </c>
      <c r="D67" s="5"/>
      <c r="E67" s="121" t="s">
        <v>1587</v>
      </c>
      <c r="F67" s="5"/>
      <c r="G67" s="5"/>
      <c r="H67" s="55">
        <v>169</v>
      </c>
      <c r="I67" s="7"/>
      <c r="J67" s="16"/>
    </row>
    <row r="68" spans="1:10" x14ac:dyDescent="0.25">
      <c r="A68" s="120" t="s">
        <v>1696</v>
      </c>
      <c r="B68" s="120">
        <v>1</v>
      </c>
      <c r="C68" s="9" t="s">
        <v>1715</v>
      </c>
      <c r="D68" s="5"/>
      <c r="E68" s="121" t="s">
        <v>1587</v>
      </c>
      <c r="F68" s="5"/>
      <c r="G68" s="5"/>
      <c r="H68" s="55">
        <v>149</v>
      </c>
      <c r="I68" s="7"/>
      <c r="J68" s="16"/>
    </row>
    <row r="69" spans="1:10" ht="45" x14ac:dyDescent="0.25">
      <c r="A69" s="120" t="s">
        <v>1696</v>
      </c>
      <c r="B69" s="120">
        <v>1</v>
      </c>
      <c r="C69" s="9" t="s">
        <v>1716</v>
      </c>
      <c r="D69" s="5"/>
      <c r="E69" s="121" t="s">
        <v>1587</v>
      </c>
      <c r="F69" s="5"/>
      <c r="G69" s="5"/>
      <c r="H69" s="55">
        <v>149</v>
      </c>
      <c r="I69" s="7"/>
      <c r="J69" s="16"/>
    </row>
    <row r="70" spans="1:10" ht="30" x14ac:dyDescent="0.25">
      <c r="A70" s="120" t="s">
        <v>1696</v>
      </c>
      <c r="B70" s="120">
        <v>1</v>
      </c>
      <c r="C70" s="9" t="s">
        <v>1717</v>
      </c>
      <c r="D70" s="5"/>
      <c r="E70" s="121" t="s">
        <v>1587</v>
      </c>
      <c r="F70" s="5"/>
      <c r="G70" s="5"/>
      <c r="H70" s="55">
        <v>179</v>
      </c>
      <c r="I70" s="7"/>
      <c r="J70" s="16"/>
    </row>
    <row r="71" spans="1:10" x14ac:dyDescent="0.25">
      <c r="A71" s="120" t="s">
        <v>1696</v>
      </c>
      <c r="B71" s="120">
        <v>1</v>
      </c>
      <c r="C71" s="9" t="s">
        <v>1718</v>
      </c>
      <c r="D71" s="5"/>
      <c r="E71" s="121" t="s">
        <v>1587</v>
      </c>
      <c r="F71" s="5"/>
      <c r="G71" s="5"/>
      <c r="H71" s="55">
        <v>179</v>
      </c>
      <c r="I71" s="7"/>
      <c r="J71" s="16"/>
    </row>
    <row r="72" spans="1:10" ht="30" x14ac:dyDescent="0.25">
      <c r="A72" s="120" t="s">
        <v>1696</v>
      </c>
      <c r="B72" s="120">
        <v>1</v>
      </c>
      <c r="C72" s="9" t="s">
        <v>1719</v>
      </c>
      <c r="D72" s="5"/>
      <c r="E72" s="121" t="s">
        <v>1587</v>
      </c>
      <c r="F72" s="5"/>
      <c r="G72" s="5"/>
      <c r="H72" s="55">
        <v>179</v>
      </c>
      <c r="I72" s="7"/>
      <c r="J72" s="16"/>
    </row>
    <row r="73" spans="1:10" x14ac:dyDescent="0.25">
      <c r="A73" s="120" t="s">
        <v>1696</v>
      </c>
      <c r="B73" s="120">
        <v>1</v>
      </c>
      <c r="C73" s="9" t="s">
        <v>1720</v>
      </c>
      <c r="D73" s="5"/>
      <c r="E73" s="121" t="s">
        <v>1587</v>
      </c>
      <c r="F73" s="5"/>
      <c r="G73" s="5"/>
      <c r="H73" s="55">
        <v>129</v>
      </c>
      <c r="I73" s="7"/>
      <c r="J73" s="16"/>
    </row>
    <row r="74" spans="1:10" x14ac:dyDescent="0.25">
      <c r="A74" s="120" t="s">
        <v>1696</v>
      </c>
      <c r="B74" s="120">
        <v>1</v>
      </c>
      <c r="C74" s="9" t="s">
        <v>1721</v>
      </c>
      <c r="D74" s="5"/>
      <c r="E74" s="121" t="s">
        <v>1587</v>
      </c>
      <c r="F74" s="5"/>
      <c r="G74" s="5"/>
      <c r="H74" s="55">
        <v>389</v>
      </c>
      <c r="I74" s="7"/>
      <c r="J74" s="16"/>
    </row>
    <row r="75" spans="1:10" x14ac:dyDescent="0.25">
      <c r="A75" s="120" t="s">
        <v>1696</v>
      </c>
      <c r="B75" s="120">
        <v>1</v>
      </c>
      <c r="C75" s="9" t="s">
        <v>1722</v>
      </c>
      <c r="D75" s="5"/>
      <c r="E75" s="121" t="s">
        <v>1587</v>
      </c>
      <c r="F75" s="5"/>
      <c r="G75" s="5"/>
      <c r="H75" s="55">
        <v>329</v>
      </c>
      <c r="I75" s="7"/>
      <c r="J75" s="16"/>
    </row>
    <row r="76" spans="1:10" ht="30" x14ac:dyDescent="0.25">
      <c r="A76" s="120" t="s">
        <v>1696</v>
      </c>
      <c r="B76" s="120">
        <v>1</v>
      </c>
      <c r="C76" s="9" t="s">
        <v>1723</v>
      </c>
      <c r="D76" s="5"/>
      <c r="E76" s="121" t="s">
        <v>1587</v>
      </c>
      <c r="F76" s="5"/>
      <c r="G76" s="5"/>
      <c r="H76" s="55">
        <v>149</v>
      </c>
      <c r="I76" s="7"/>
      <c r="J76" s="16"/>
    </row>
    <row r="77" spans="1:10" ht="30" x14ac:dyDescent="0.25">
      <c r="A77" s="120" t="s">
        <v>1696</v>
      </c>
      <c r="B77" s="120">
        <v>1</v>
      </c>
      <c r="C77" s="9" t="s">
        <v>1724</v>
      </c>
      <c r="D77" s="5"/>
      <c r="E77" s="121" t="s">
        <v>1587</v>
      </c>
      <c r="F77" s="5"/>
      <c r="G77" s="5"/>
      <c r="H77" s="55">
        <v>269</v>
      </c>
      <c r="I77" s="7"/>
      <c r="J77" s="16"/>
    </row>
    <row r="78" spans="1:10" x14ac:dyDescent="0.25">
      <c r="A78" s="120" t="s">
        <v>1696</v>
      </c>
      <c r="B78" s="120">
        <v>1</v>
      </c>
      <c r="C78" s="9" t="s">
        <v>1725</v>
      </c>
      <c r="D78" s="5"/>
      <c r="E78" s="121" t="s">
        <v>1587</v>
      </c>
      <c r="F78" s="5"/>
      <c r="G78" s="5"/>
      <c r="H78" s="55">
        <v>469</v>
      </c>
      <c r="I78" s="7"/>
      <c r="J78" s="16"/>
    </row>
    <row r="79" spans="1:10" ht="30" x14ac:dyDescent="0.25">
      <c r="A79" s="120" t="s">
        <v>1696</v>
      </c>
      <c r="B79" s="120">
        <v>1</v>
      </c>
      <c r="C79" s="9" t="s">
        <v>1726</v>
      </c>
      <c r="D79" s="5"/>
      <c r="E79" s="121" t="s">
        <v>1587</v>
      </c>
      <c r="F79" s="5"/>
      <c r="G79" s="5"/>
      <c r="H79" s="55">
        <v>229</v>
      </c>
      <c r="I79" s="7"/>
      <c r="J79" s="16"/>
    </row>
    <row r="80" spans="1:10" x14ac:dyDescent="0.25">
      <c r="A80" s="120" t="s">
        <v>1696</v>
      </c>
      <c r="B80" s="120">
        <v>1</v>
      </c>
      <c r="C80" s="9" t="s">
        <v>1727</v>
      </c>
      <c r="D80" s="5"/>
      <c r="E80" s="121" t="s">
        <v>1587</v>
      </c>
      <c r="F80" s="5"/>
      <c r="G80" s="5"/>
      <c r="H80" s="55">
        <v>349</v>
      </c>
      <c r="I80" s="7"/>
      <c r="J80" s="16"/>
    </row>
    <row r="81" spans="1:10" x14ac:dyDescent="0.25">
      <c r="A81" s="120" t="s">
        <v>1696</v>
      </c>
      <c r="B81" s="120">
        <v>1</v>
      </c>
      <c r="C81" s="9" t="s">
        <v>1728</v>
      </c>
      <c r="D81" s="5"/>
      <c r="E81" s="121" t="s">
        <v>1587</v>
      </c>
      <c r="F81" s="5"/>
      <c r="G81" s="5"/>
      <c r="H81" s="55">
        <v>169</v>
      </c>
      <c r="I81" s="7"/>
      <c r="J81" s="16"/>
    </row>
    <row r="82" spans="1:10" x14ac:dyDescent="0.25">
      <c r="A82" s="120" t="s">
        <v>1696</v>
      </c>
      <c r="B82" s="120">
        <v>20</v>
      </c>
      <c r="C82" s="9" t="s">
        <v>1729</v>
      </c>
      <c r="D82" s="5"/>
      <c r="E82" s="121" t="s">
        <v>1587</v>
      </c>
      <c r="F82" s="5" t="s">
        <v>1730</v>
      </c>
      <c r="G82" s="5"/>
      <c r="H82" s="55">
        <v>700</v>
      </c>
      <c r="I82" s="7"/>
      <c r="J82" s="16"/>
    </row>
    <row r="83" spans="1:10" x14ac:dyDescent="0.25">
      <c r="A83" s="120" t="s">
        <v>1696</v>
      </c>
      <c r="B83" s="120">
        <v>4</v>
      </c>
      <c r="C83" s="9" t="s">
        <v>1731</v>
      </c>
      <c r="D83" s="5"/>
      <c r="E83" s="121" t="s">
        <v>1587</v>
      </c>
      <c r="F83" s="5"/>
      <c r="G83" s="5"/>
      <c r="H83" s="55">
        <v>596</v>
      </c>
      <c r="I83" s="7"/>
      <c r="J83" s="16"/>
    </row>
    <row r="84" spans="1:10" ht="30" x14ac:dyDescent="0.25">
      <c r="A84" s="120" t="s">
        <v>1696</v>
      </c>
      <c r="B84" s="120">
        <v>2</v>
      </c>
      <c r="C84" s="9" t="s">
        <v>1732</v>
      </c>
      <c r="D84" s="5"/>
      <c r="E84" s="121" t="s">
        <v>1587</v>
      </c>
      <c r="F84" s="5"/>
      <c r="G84" s="5"/>
      <c r="H84" s="55">
        <v>578</v>
      </c>
      <c r="I84" s="7"/>
      <c r="J84" s="16"/>
    </row>
    <row r="85" spans="1:10" x14ac:dyDescent="0.25">
      <c r="A85" s="120" t="s">
        <v>1696</v>
      </c>
      <c r="B85" s="120">
        <v>2</v>
      </c>
      <c r="C85" s="9" t="s">
        <v>1733</v>
      </c>
      <c r="D85" s="5"/>
      <c r="E85" s="121" t="s">
        <v>1587</v>
      </c>
      <c r="F85" s="5"/>
      <c r="G85" s="5"/>
      <c r="H85" s="55">
        <v>1189</v>
      </c>
      <c r="I85" s="7"/>
      <c r="J85" s="16"/>
    </row>
    <row r="86" spans="1:10" ht="30" x14ac:dyDescent="0.25">
      <c r="A86" s="120" t="s">
        <v>1696</v>
      </c>
      <c r="B86" s="120">
        <v>2</v>
      </c>
      <c r="C86" s="9" t="s">
        <v>1734</v>
      </c>
      <c r="D86" s="5"/>
      <c r="E86" s="121" t="s">
        <v>1587</v>
      </c>
      <c r="F86" s="5"/>
      <c r="G86" s="5"/>
      <c r="H86" s="55">
        <v>978</v>
      </c>
      <c r="I86" s="7"/>
      <c r="J86" s="16"/>
    </row>
    <row r="87" spans="1:10" x14ac:dyDescent="0.25">
      <c r="A87" s="120" t="s">
        <v>1696</v>
      </c>
      <c r="B87" s="120">
        <v>1</v>
      </c>
      <c r="C87" s="9" t="s">
        <v>1735</v>
      </c>
      <c r="D87" s="5"/>
      <c r="E87" s="121" t="s">
        <v>1587</v>
      </c>
      <c r="F87" s="5"/>
      <c r="G87" s="5"/>
      <c r="H87" s="55">
        <v>449</v>
      </c>
      <c r="I87" s="7"/>
      <c r="J87" s="16"/>
    </row>
    <row r="88" spans="1:10" x14ac:dyDescent="0.25">
      <c r="A88" s="120" t="s">
        <v>1696</v>
      </c>
      <c r="B88" s="120">
        <v>1</v>
      </c>
      <c r="C88" s="9" t="s">
        <v>1736</v>
      </c>
      <c r="D88" s="5"/>
      <c r="E88" s="121" t="s">
        <v>1587</v>
      </c>
      <c r="F88" s="5"/>
      <c r="G88" s="5"/>
      <c r="H88" s="55">
        <v>999</v>
      </c>
      <c r="I88" s="7"/>
      <c r="J88" s="16"/>
    </row>
    <row r="89" spans="1:10" x14ac:dyDescent="0.25">
      <c r="A89" s="120" t="s">
        <v>1696</v>
      </c>
      <c r="B89" s="120">
        <v>1</v>
      </c>
      <c r="C89" s="9" t="s">
        <v>1737</v>
      </c>
      <c r="D89" s="5"/>
      <c r="E89" s="121" t="s">
        <v>1587</v>
      </c>
      <c r="F89" s="5"/>
      <c r="G89" s="5"/>
      <c r="H89" s="55">
        <v>689</v>
      </c>
      <c r="I89" s="7"/>
      <c r="J89" s="16"/>
    </row>
    <row r="90" spans="1:10" ht="30" x14ac:dyDescent="0.25">
      <c r="A90" s="120" t="s">
        <v>1696</v>
      </c>
      <c r="B90" s="120">
        <v>1</v>
      </c>
      <c r="C90" s="9" t="s">
        <v>1738</v>
      </c>
      <c r="D90" s="5"/>
      <c r="E90" s="121" t="s">
        <v>1587</v>
      </c>
      <c r="F90" s="5"/>
      <c r="G90" s="5"/>
      <c r="H90" s="55">
        <v>469</v>
      </c>
      <c r="I90" s="7"/>
      <c r="J90" s="16"/>
    </row>
    <row r="91" spans="1:10" ht="30" x14ac:dyDescent="0.25">
      <c r="A91" s="120" t="s">
        <v>1696</v>
      </c>
      <c r="B91" s="120">
        <v>2</v>
      </c>
      <c r="C91" s="9" t="s">
        <v>1739</v>
      </c>
      <c r="D91" s="5"/>
      <c r="E91" s="121" t="s">
        <v>1587</v>
      </c>
      <c r="F91" s="5"/>
      <c r="G91" s="5"/>
      <c r="H91" s="55">
        <v>358</v>
      </c>
      <c r="I91" s="7"/>
      <c r="J91" s="16"/>
    </row>
    <row r="92" spans="1:10" ht="30" x14ac:dyDescent="0.25">
      <c r="A92" s="120" t="s">
        <v>1696</v>
      </c>
      <c r="B92" s="120">
        <v>2</v>
      </c>
      <c r="C92" s="9" t="s">
        <v>1740</v>
      </c>
      <c r="D92" s="5"/>
      <c r="E92" s="121" t="s">
        <v>1587</v>
      </c>
      <c r="F92" s="5"/>
      <c r="G92" s="5"/>
      <c r="H92" s="55">
        <v>1322.5</v>
      </c>
      <c r="I92" s="7"/>
      <c r="J92" s="16"/>
    </row>
    <row r="93" spans="1:10" x14ac:dyDescent="0.25">
      <c r="A93" s="120" t="s">
        <v>1696</v>
      </c>
      <c r="B93" s="120">
        <v>2</v>
      </c>
      <c r="C93" s="9" t="s">
        <v>1741</v>
      </c>
      <c r="D93" s="5"/>
      <c r="E93" s="121" t="s">
        <v>1587</v>
      </c>
      <c r="F93" s="5"/>
      <c r="G93" s="5"/>
      <c r="H93" s="55">
        <v>658</v>
      </c>
      <c r="I93" s="7"/>
      <c r="J93" s="16"/>
    </row>
    <row r="94" spans="1:10" x14ac:dyDescent="0.25">
      <c r="A94" s="120" t="s">
        <v>1696</v>
      </c>
      <c r="B94" s="120">
        <v>1</v>
      </c>
      <c r="C94" s="9" t="s">
        <v>1742</v>
      </c>
      <c r="D94" s="5"/>
      <c r="E94" s="121" t="s">
        <v>1587</v>
      </c>
      <c r="F94" s="5"/>
      <c r="G94" s="5"/>
      <c r="H94" s="55">
        <v>299</v>
      </c>
      <c r="I94" s="7"/>
      <c r="J94" s="16"/>
    </row>
    <row r="95" spans="1:10" x14ac:dyDescent="0.25">
      <c r="A95" s="120" t="s">
        <v>1696</v>
      </c>
      <c r="B95" s="120">
        <v>1</v>
      </c>
      <c r="C95" s="9" t="s">
        <v>1743</v>
      </c>
      <c r="D95" s="5"/>
      <c r="E95" s="121" t="s">
        <v>1587</v>
      </c>
      <c r="F95" s="5"/>
      <c r="G95" s="5"/>
      <c r="H95" s="55">
        <v>269</v>
      </c>
      <c r="I95" s="7"/>
      <c r="J95" s="16"/>
    </row>
    <row r="96" spans="1:10" x14ac:dyDescent="0.25">
      <c r="A96" s="10">
        <v>67</v>
      </c>
      <c r="B96" s="10">
        <f>SUM(B29:B95)</f>
        <v>114</v>
      </c>
      <c r="H96" s="116">
        <f>SUM(H29:H95)</f>
        <v>52503.5</v>
      </c>
      <c r="I96" s="7"/>
      <c r="J96" s="16"/>
    </row>
    <row r="97" spans="1:10" x14ac:dyDescent="0.25">
      <c r="H97" s="116"/>
      <c r="I97" s="7"/>
      <c r="J97" s="16"/>
    </row>
    <row r="98" spans="1:10" x14ac:dyDescent="0.25">
      <c r="A98" s="12" t="s">
        <v>1280</v>
      </c>
      <c r="B98" s="12" t="s">
        <v>12</v>
      </c>
      <c r="I98" s="7"/>
      <c r="J98" s="16"/>
    </row>
    <row r="99" spans="1:10" ht="26.25" x14ac:dyDescent="0.4">
      <c r="A99" s="13">
        <f>+A96</f>
        <v>67</v>
      </c>
      <c r="B99" s="13">
        <f>+B96</f>
        <v>114</v>
      </c>
      <c r="C99" s="19" t="s">
        <v>1695</v>
      </c>
      <c r="D99" s="15"/>
      <c r="E99" s="15"/>
      <c r="F99" s="15"/>
      <c r="G99" s="15"/>
      <c r="H99" s="15"/>
      <c r="I99" s="16"/>
      <c r="J99" s="16"/>
    </row>
    <row r="101" spans="1:10" x14ac:dyDescent="0.25">
      <c r="E101" s="12" t="s">
        <v>1280</v>
      </c>
      <c r="F101" s="12" t="s">
        <v>12</v>
      </c>
    </row>
    <row r="102" spans="1:10" ht="26.25" x14ac:dyDescent="0.4">
      <c r="E102" s="13">
        <f>+A25+A99</f>
        <v>87</v>
      </c>
      <c r="F102" s="13">
        <f>+B25+B99</f>
        <v>150</v>
      </c>
      <c r="G102" s="17" t="s">
        <v>7</v>
      </c>
      <c r="H102" s="18">
        <f>+H22+H96</f>
        <v>79228.5</v>
      </c>
    </row>
    <row r="104" spans="1:10" ht="27.75" x14ac:dyDescent="0.4">
      <c r="A104" s="209" t="s">
        <v>16</v>
      </c>
      <c r="B104" s="209"/>
      <c r="C104" s="209"/>
      <c r="D104" s="209"/>
      <c r="E104" s="209"/>
      <c r="F104" s="209"/>
      <c r="G104" s="209"/>
      <c r="H104" s="209"/>
      <c r="I104" s="209"/>
      <c r="J104" s="209"/>
    </row>
    <row r="105" spans="1:10" ht="27.75" x14ac:dyDescent="0.4">
      <c r="A105" s="212" t="s">
        <v>1430</v>
      </c>
      <c r="B105" s="212"/>
      <c r="C105" s="212"/>
      <c r="D105" s="212"/>
      <c r="E105" s="212"/>
      <c r="F105" s="212"/>
      <c r="G105" s="212"/>
      <c r="H105" s="212"/>
      <c r="I105" s="108"/>
      <c r="J105" s="108"/>
    </row>
    <row r="106" spans="1:10" x14ac:dyDescent="0.25">
      <c r="A106" s="52" t="s">
        <v>0</v>
      </c>
      <c r="B106" s="52" t="s">
        <v>1</v>
      </c>
      <c r="C106" s="29" t="s">
        <v>1250</v>
      </c>
      <c r="D106" s="52" t="s">
        <v>3</v>
      </c>
      <c r="E106" s="52" t="s">
        <v>4</v>
      </c>
      <c r="F106" s="52" t="s">
        <v>5</v>
      </c>
      <c r="G106" s="52" t="s">
        <v>6</v>
      </c>
      <c r="H106" s="52" t="s">
        <v>7</v>
      </c>
      <c r="I106" s="20"/>
      <c r="J106" s="20"/>
    </row>
    <row r="107" spans="1:10" x14ac:dyDescent="0.25">
      <c r="A107" s="47"/>
      <c r="B107" s="48"/>
      <c r="C107" s="49"/>
      <c r="D107" s="48"/>
      <c r="E107" s="48"/>
      <c r="F107" s="48"/>
      <c r="G107" s="47"/>
      <c r="H107" s="50"/>
      <c r="J107" s="20"/>
    </row>
    <row r="108" spans="1:10" x14ac:dyDescent="0.25">
      <c r="A108" s="24"/>
      <c r="B108" s="22"/>
      <c r="C108" s="23"/>
      <c r="D108" s="22"/>
      <c r="E108" s="22"/>
      <c r="F108" s="22"/>
      <c r="G108" s="24"/>
      <c r="H108" s="21"/>
      <c r="J108" s="20"/>
    </row>
    <row r="109" spans="1:10" x14ac:dyDescent="0.25">
      <c r="A109" s="24"/>
      <c r="B109" s="22"/>
      <c r="C109" s="23"/>
      <c r="D109" s="22"/>
      <c r="E109" s="22"/>
      <c r="F109" s="22"/>
      <c r="G109" s="24"/>
      <c r="H109" s="21"/>
      <c r="J109" s="20"/>
    </row>
    <row r="110" spans="1:10" x14ac:dyDescent="0.25">
      <c r="A110" s="24"/>
      <c r="B110" s="22"/>
      <c r="C110" s="23"/>
      <c r="D110" s="22"/>
      <c r="E110" s="22"/>
      <c r="F110" s="22"/>
      <c r="G110" s="24"/>
      <c r="H110" s="21"/>
      <c r="J110" s="20"/>
    </row>
    <row r="111" spans="1:10" x14ac:dyDescent="0.25">
      <c r="A111" s="25">
        <v>0</v>
      </c>
      <c r="B111" s="26">
        <f>SUM(B107:B110)</f>
        <v>0</v>
      </c>
      <c r="H111" s="27">
        <f>SUM(H107:H110)</f>
        <v>0</v>
      </c>
      <c r="J111" s="20"/>
    </row>
    <row r="112" spans="1:10" x14ac:dyDescent="0.25">
      <c r="A112" s="28"/>
      <c r="B112" s="29"/>
      <c r="C112" s="20"/>
      <c r="D112" s="20"/>
      <c r="E112" s="20"/>
      <c r="F112" s="20"/>
      <c r="G112" s="20"/>
      <c r="H112" s="30"/>
      <c r="I112" s="20"/>
      <c r="J112" s="20"/>
    </row>
    <row r="113" spans="1:10" x14ac:dyDescent="0.25">
      <c r="A113" s="31"/>
      <c r="B113" s="26"/>
      <c r="H113" s="27"/>
    </row>
    <row r="115" spans="1:10" x14ac:dyDescent="0.25">
      <c r="A115" s="32"/>
      <c r="B115" s="32"/>
      <c r="C115" s="32"/>
      <c r="D115" s="32"/>
      <c r="E115" s="32"/>
      <c r="F115" s="32"/>
      <c r="G115" s="32"/>
      <c r="H115" s="32"/>
      <c r="I115" s="33"/>
      <c r="J115" s="33"/>
    </row>
    <row r="116" spans="1:10" x14ac:dyDescent="0.25">
      <c r="I116" s="7"/>
      <c r="J116" s="33"/>
    </row>
    <row r="117" spans="1:10" ht="21" x14ac:dyDescent="0.35">
      <c r="A117" s="12" t="s">
        <v>1280</v>
      </c>
      <c r="B117" s="12" t="s">
        <v>12</v>
      </c>
      <c r="G117" s="17" t="s">
        <v>7</v>
      </c>
      <c r="H117" s="34">
        <f>+H111</f>
        <v>0</v>
      </c>
      <c r="I117" s="7"/>
      <c r="J117" s="33"/>
    </row>
    <row r="118" spans="1:10" ht="26.25" x14ac:dyDescent="0.4">
      <c r="A118" s="35">
        <f>+A111</f>
        <v>0</v>
      </c>
      <c r="B118" s="35">
        <f>+B111</f>
        <v>0</v>
      </c>
      <c r="C118" s="36" t="s">
        <v>14</v>
      </c>
      <c r="D118" s="32"/>
      <c r="E118" s="32"/>
      <c r="F118" s="32"/>
      <c r="G118" s="32"/>
      <c r="H118" s="32"/>
      <c r="I118" s="33"/>
      <c r="J118" s="33"/>
    </row>
    <row r="120" spans="1:10" x14ac:dyDescent="0.25">
      <c r="E120" s="12" t="s">
        <v>1280</v>
      </c>
      <c r="F120" s="12" t="s">
        <v>12</v>
      </c>
    </row>
    <row r="121" spans="1:10" ht="26.25" x14ac:dyDescent="0.4">
      <c r="E121" s="35">
        <f>+E102+A118</f>
        <v>87</v>
      </c>
      <c r="F121" s="35">
        <f>+F102+B118</f>
        <v>150</v>
      </c>
      <c r="G121" s="17" t="s">
        <v>41</v>
      </c>
      <c r="H121" s="34">
        <f>+H102+H117</f>
        <v>79228.5</v>
      </c>
    </row>
  </sheetData>
  <mergeCells count="4">
    <mergeCell ref="A1:J1"/>
    <mergeCell ref="A104:J104"/>
    <mergeCell ref="A2:H2"/>
    <mergeCell ref="A105:H105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57"/>
  <sheetViews>
    <sheetView topLeftCell="F37" workbookViewId="0">
      <selection activeCell="G63" sqref="G63"/>
    </sheetView>
  </sheetViews>
  <sheetFormatPr baseColWidth="10" defaultRowHeight="15" x14ac:dyDescent="0.25"/>
  <cols>
    <col min="3" max="3" width="55.5703125" customWidth="1"/>
    <col min="4" max="4" width="45.140625" customWidth="1"/>
    <col min="5" max="5" width="18.42578125" customWidth="1"/>
    <col min="6" max="6" width="20.7109375" customWidth="1"/>
    <col min="7" max="7" width="27" customWidth="1"/>
    <col min="8" max="8" width="25.42578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1432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2">
        <v>1274</v>
      </c>
      <c r="B4" s="107">
        <v>5</v>
      </c>
      <c r="C4" s="59" t="s">
        <v>1407</v>
      </c>
      <c r="D4" s="60" t="s">
        <v>1408</v>
      </c>
      <c r="E4" s="61" t="s">
        <v>1107</v>
      </c>
      <c r="F4" s="62">
        <v>2004</v>
      </c>
      <c r="G4" s="60" t="s">
        <v>9</v>
      </c>
      <c r="H4" s="55">
        <v>6110</v>
      </c>
      <c r="I4" s="7"/>
      <c r="J4" s="8"/>
    </row>
    <row r="5" spans="1:10" x14ac:dyDescent="0.25">
      <c r="A5" s="22">
        <v>1282</v>
      </c>
      <c r="B5" s="107">
        <v>5</v>
      </c>
      <c r="C5" s="59" t="s">
        <v>1103</v>
      </c>
      <c r="D5" s="60" t="s">
        <v>1105</v>
      </c>
      <c r="E5" s="5"/>
      <c r="F5" s="62" t="s">
        <v>1108</v>
      </c>
      <c r="G5" s="60" t="s">
        <v>9</v>
      </c>
      <c r="H5" s="55">
        <v>3600</v>
      </c>
      <c r="I5" s="7"/>
      <c r="J5" s="8"/>
    </row>
    <row r="6" spans="1:10" x14ac:dyDescent="0.25">
      <c r="A6" s="22">
        <v>1283</v>
      </c>
      <c r="B6" s="107">
        <v>5</v>
      </c>
      <c r="C6" s="59" t="s">
        <v>1104</v>
      </c>
      <c r="D6" s="60" t="s">
        <v>1106</v>
      </c>
      <c r="E6" s="5"/>
      <c r="F6" s="62" t="s">
        <v>1108</v>
      </c>
      <c r="G6" s="60" t="s">
        <v>9</v>
      </c>
      <c r="H6" s="55">
        <v>2840</v>
      </c>
      <c r="I6" s="7"/>
      <c r="J6" s="8"/>
    </row>
    <row r="7" spans="1:10" x14ac:dyDescent="0.25">
      <c r="A7" s="10">
        <v>4</v>
      </c>
      <c r="B7" s="10">
        <f>SUM(B4:B6)</f>
        <v>15</v>
      </c>
      <c r="H7" s="11">
        <f>SUM(H4:H6)</f>
        <v>12550</v>
      </c>
      <c r="I7" s="7"/>
      <c r="J7" s="8"/>
    </row>
    <row r="8" spans="1:10" x14ac:dyDescent="0.25">
      <c r="I8" s="7"/>
      <c r="J8" s="8"/>
    </row>
    <row r="9" spans="1:10" x14ac:dyDescent="0.25">
      <c r="A9" s="12" t="s">
        <v>1280</v>
      </c>
      <c r="B9" s="12" t="s">
        <v>12</v>
      </c>
      <c r="I9" s="7"/>
      <c r="J9" s="8"/>
    </row>
    <row r="10" spans="1:10" ht="26.25" x14ac:dyDescent="0.4">
      <c r="A10" s="13">
        <f>+A7</f>
        <v>4</v>
      </c>
      <c r="B10" s="13">
        <f>+B7</f>
        <v>15</v>
      </c>
      <c r="C10" s="14" t="s">
        <v>13</v>
      </c>
      <c r="D10" s="1"/>
      <c r="E10" s="1"/>
      <c r="F10" s="1"/>
      <c r="G10" s="1"/>
      <c r="H10" s="1"/>
      <c r="I10" s="8"/>
      <c r="J10" s="8"/>
    </row>
    <row r="11" spans="1:10" x14ac:dyDescent="0.25">
      <c r="I11" s="7"/>
      <c r="J11" s="7"/>
    </row>
    <row r="12" spans="1:10" x14ac:dyDescent="0.25">
      <c r="I12" s="7"/>
      <c r="J12" s="7"/>
    </row>
    <row r="13" spans="1:10" x14ac:dyDescent="0.25">
      <c r="A13" s="15" t="s">
        <v>1820</v>
      </c>
      <c r="B13" s="15" t="s">
        <v>1</v>
      </c>
      <c r="C13" s="15" t="s">
        <v>1250</v>
      </c>
      <c r="D13" s="15" t="s">
        <v>3</v>
      </c>
      <c r="E13" s="15" t="s">
        <v>4</v>
      </c>
      <c r="F13" s="15" t="s">
        <v>5</v>
      </c>
      <c r="G13" s="15" t="s">
        <v>6</v>
      </c>
      <c r="H13" s="15" t="s">
        <v>7</v>
      </c>
      <c r="I13" s="16"/>
      <c r="J13" s="16"/>
    </row>
    <row r="14" spans="1:10" x14ac:dyDescent="0.25">
      <c r="H14" s="115">
        <v>0</v>
      </c>
      <c r="I14" s="7"/>
      <c r="J14" s="16"/>
    </row>
    <row r="15" spans="1:10" x14ac:dyDescent="0.25">
      <c r="H15" s="11">
        <f t="shared" ref="H15" si="0">SUM(H8)</f>
        <v>0</v>
      </c>
      <c r="I15" s="7"/>
      <c r="J15" s="16"/>
    </row>
    <row r="16" spans="1:10" x14ac:dyDescent="0.25">
      <c r="A16" s="12" t="s">
        <v>1280</v>
      </c>
      <c r="B16" s="12" t="s">
        <v>12</v>
      </c>
      <c r="I16" s="7"/>
      <c r="J16" s="16"/>
    </row>
    <row r="17" spans="1:10" ht="26.25" x14ac:dyDescent="0.4">
      <c r="A17" s="13">
        <f>+A14</f>
        <v>0</v>
      </c>
      <c r="B17" s="13">
        <f>+B14</f>
        <v>0</v>
      </c>
      <c r="C17" s="19" t="s">
        <v>1695</v>
      </c>
      <c r="D17" s="15"/>
      <c r="E17" s="15"/>
      <c r="F17" s="15"/>
      <c r="G17" s="15"/>
      <c r="H17" s="15"/>
      <c r="I17" s="16"/>
      <c r="J17" s="16"/>
    </row>
    <row r="19" spans="1:10" x14ac:dyDescent="0.25">
      <c r="E19" s="12" t="s">
        <v>1280</v>
      </c>
      <c r="F19" s="12" t="s">
        <v>12</v>
      </c>
    </row>
    <row r="20" spans="1:10" ht="26.25" x14ac:dyDescent="0.4">
      <c r="E20" s="13">
        <f>+A10+A17</f>
        <v>4</v>
      </c>
      <c r="F20" s="13">
        <f>+B10+B17</f>
        <v>15</v>
      </c>
      <c r="G20" s="17" t="s">
        <v>7</v>
      </c>
      <c r="H20" s="18">
        <f>+H7</f>
        <v>12550</v>
      </c>
    </row>
    <row r="22" spans="1:10" ht="27.75" x14ac:dyDescent="0.4">
      <c r="A22" s="209" t="s">
        <v>16</v>
      </c>
      <c r="B22" s="209"/>
      <c r="C22" s="209"/>
      <c r="D22" s="209"/>
      <c r="E22" s="209"/>
      <c r="F22" s="209"/>
      <c r="G22" s="209"/>
      <c r="H22" s="209"/>
      <c r="I22" s="209"/>
      <c r="J22" s="209"/>
    </row>
    <row r="23" spans="1:10" ht="27.75" x14ac:dyDescent="0.4">
      <c r="A23" s="212" t="s">
        <v>1432</v>
      </c>
      <c r="B23" s="212"/>
      <c r="C23" s="212"/>
      <c r="D23" s="212"/>
      <c r="E23" s="212"/>
      <c r="F23" s="212"/>
      <c r="G23" s="212"/>
      <c r="H23" s="212"/>
      <c r="I23" s="108"/>
      <c r="J23" s="108"/>
    </row>
    <row r="24" spans="1:10" x14ac:dyDescent="0.25">
      <c r="A24" s="52" t="s">
        <v>0</v>
      </c>
      <c r="B24" s="52" t="s">
        <v>1</v>
      </c>
      <c r="C24" s="29" t="s">
        <v>1250</v>
      </c>
      <c r="D24" s="52" t="s">
        <v>3</v>
      </c>
      <c r="E24" s="52" t="s">
        <v>4</v>
      </c>
      <c r="F24" s="52" t="s">
        <v>5</v>
      </c>
      <c r="G24" s="52" t="s">
        <v>6</v>
      </c>
      <c r="H24" s="52" t="s">
        <v>7</v>
      </c>
      <c r="I24" s="20"/>
      <c r="J24" s="20"/>
    </row>
    <row r="25" spans="1:10" x14ac:dyDescent="0.25">
      <c r="A25" s="47" t="s">
        <v>2005</v>
      </c>
      <c r="B25" s="48">
        <v>3</v>
      </c>
      <c r="C25" s="49" t="s">
        <v>3178</v>
      </c>
      <c r="D25" s="48" t="s">
        <v>3179</v>
      </c>
      <c r="E25" s="48"/>
      <c r="F25" s="48"/>
      <c r="G25" s="47"/>
      <c r="H25" s="50">
        <v>1822.8</v>
      </c>
      <c r="J25" s="20"/>
    </row>
    <row r="26" spans="1:10" x14ac:dyDescent="0.25">
      <c r="A26" s="47" t="s">
        <v>638</v>
      </c>
      <c r="B26" s="48">
        <v>5</v>
      </c>
      <c r="C26" s="49" t="s">
        <v>3180</v>
      </c>
      <c r="D26" s="48" t="s">
        <v>3181</v>
      </c>
      <c r="E26" s="48"/>
      <c r="F26" s="48"/>
      <c r="G26" s="47"/>
      <c r="H26" s="50">
        <v>2200</v>
      </c>
      <c r="J26" s="20"/>
    </row>
    <row r="27" spans="1:10" x14ac:dyDescent="0.25">
      <c r="A27" s="47" t="s">
        <v>638</v>
      </c>
      <c r="B27" s="48">
        <v>5</v>
      </c>
      <c r="C27" s="49" t="s">
        <v>3182</v>
      </c>
      <c r="D27" s="48" t="s">
        <v>3183</v>
      </c>
      <c r="E27" s="48"/>
      <c r="F27" s="48"/>
      <c r="G27" s="47"/>
      <c r="H27" s="50">
        <v>6200</v>
      </c>
      <c r="J27" s="20"/>
    </row>
    <row r="28" spans="1:10" x14ac:dyDescent="0.25">
      <c r="A28" s="47" t="s">
        <v>638</v>
      </c>
      <c r="B28" s="48">
        <v>3</v>
      </c>
      <c r="C28" s="49" t="s">
        <v>3184</v>
      </c>
      <c r="D28" s="48" t="s">
        <v>3185</v>
      </c>
      <c r="E28" s="48"/>
      <c r="F28" s="48"/>
      <c r="G28" s="47"/>
      <c r="H28" s="50">
        <v>1320</v>
      </c>
      <c r="J28" s="20"/>
    </row>
    <row r="29" spans="1:10" x14ac:dyDescent="0.25">
      <c r="A29" s="47" t="s">
        <v>1245</v>
      </c>
      <c r="B29" s="48">
        <v>5</v>
      </c>
      <c r="C29" s="49" t="s">
        <v>3186</v>
      </c>
      <c r="D29" s="48" t="s">
        <v>3187</v>
      </c>
      <c r="E29" s="48"/>
      <c r="F29" s="48"/>
      <c r="G29" s="47"/>
      <c r="H29" s="50">
        <v>1155</v>
      </c>
      <c r="J29" s="20"/>
    </row>
    <row r="30" spans="1:10" x14ac:dyDescent="0.25">
      <c r="A30" s="151" t="s">
        <v>580</v>
      </c>
      <c r="B30" s="48">
        <v>5</v>
      </c>
      <c r="C30" s="215" t="s">
        <v>3188</v>
      </c>
      <c r="D30" s="48" t="s">
        <v>3189</v>
      </c>
      <c r="E30" s="48"/>
      <c r="F30" s="48" t="s">
        <v>3190</v>
      </c>
      <c r="G30" s="47"/>
      <c r="H30" s="50">
        <v>1921</v>
      </c>
      <c r="J30" s="20"/>
    </row>
    <row r="31" spans="1:10" x14ac:dyDescent="0.25">
      <c r="A31" s="47" t="s">
        <v>3191</v>
      </c>
      <c r="B31" s="48">
        <v>2</v>
      </c>
      <c r="C31" s="49" t="s">
        <v>3192</v>
      </c>
      <c r="D31" s="48"/>
      <c r="E31" s="48"/>
      <c r="F31" s="48"/>
      <c r="G31" s="47"/>
      <c r="H31" s="50">
        <v>1200</v>
      </c>
      <c r="J31" s="20"/>
    </row>
    <row r="32" spans="1:10" x14ac:dyDescent="0.25">
      <c r="A32" s="151" t="s">
        <v>3193</v>
      </c>
      <c r="B32" s="48">
        <v>5</v>
      </c>
      <c r="C32" s="215" t="s">
        <v>3194</v>
      </c>
      <c r="D32" s="48" t="s">
        <v>3195</v>
      </c>
      <c r="E32" s="48"/>
      <c r="F32" s="48"/>
      <c r="G32" s="47"/>
      <c r="H32" s="50">
        <v>2880</v>
      </c>
      <c r="J32" s="20"/>
    </row>
    <row r="33" spans="1:10" x14ac:dyDescent="0.25">
      <c r="A33" s="151" t="s">
        <v>3193</v>
      </c>
      <c r="B33" s="48">
        <v>3</v>
      </c>
      <c r="C33" s="215" t="s">
        <v>3196</v>
      </c>
      <c r="D33" s="48" t="s">
        <v>3197</v>
      </c>
      <c r="E33" s="48"/>
      <c r="F33" s="48"/>
      <c r="G33" s="47"/>
      <c r="H33" s="50">
        <v>4536</v>
      </c>
      <c r="J33" s="20"/>
    </row>
    <row r="34" spans="1:10" x14ac:dyDescent="0.25">
      <c r="A34" s="151" t="s">
        <v>3193</v>
      </c>
      <c r="B34" s="48">
        <v>5</v>
      </c>
      <c r="C34" s="215" t="s">
        <v>3198</v>
      </c>
      <c r="D34" s="48" t="s">
        <v>3199</v>
      </c>
      <c r="E34" s="48"/>
      <c r="F34" s="48"/>
      <c r="G34" s="47"/>
      <c r="H34" s="50">
        <v>7170</v>
      </c>
      <c r="J34" s="20"/>
    </row>
    <row r="35" spans="1:10" x14ac:dyDescent="0.25">
      <c r="A35" s="151" t="s">
        <v>3193</v>
      </c>
      <c r="B35" s="48">
        <v>3</v>
      </c>
      <c r="C35" s="215" t="s">
        <v>3200</v>
      </c>
      <c r="D35" s="48" t="s">
        <v>3201</v>
      </c>
      <c r="E35" s="48"/>
      <c r="F35" s="48"/>
      <c r="G35" s="47"/>
      <c r="H35" s="50">
        <v>2592</v>
      </c>
      <c r="J35" s="20"/>
    </row>
    <row r="36" spans="1:10" x14ac:dyDescent="0.25">
      <c r="A36" s="151" t="s">
        <v>3193</v>
      </c>
      <c r="B36" s="48">
        <v>5</v>
      </c>
      <c r="C36" s="215" t="s">
        <v>3202</v>
      </c>
      <c r="D36" s="48" t="s">
        <v>3203</v>
      </c>
      <c r="E36" s="48"/>
      <c r="F36" s="48"/>
      <c r="G36" s="47"/>
      <c r="H36" s="50">
        <v>1850</v>
      </c>
      <c r="J36" s="20"/>
    </row>
    <row r="37" spans="1:10" x14ac:dyDescent="0.25">
      <c r="A37" s="151" t="s">
        <v>3193</v>
      </c>
      <c r="B37" s="48">
        <v>5</v>
      </c>
      <c r="C37" s="215" t="s">
        <v>3204</v>
      </c>
      <c r="D37" s="48" t="s">
        <v>3205</v>
      </c>
      <c r="E37" s="48"/>
      <c r="F37" s="48"/>
      <c r="G37" s="47"/>
      <c r="H37" s="50">
        <v>4800</v>
      </c>
      <c r="J37" s="20"/>
    </row>
    <row r="38" spans="1:10" x14ac:dyDescent="0.25">
      <c r="A38" s="151" t="s">
        <v>3193</v>
      </c>
      <c r="B38" s="48">
        <v>5</v>
      </c>
      <c r="C38" s="215" t="s">
        <v>3206</v>
      </c>
      <c r="D38" s="48" t="s">
        <v>3207</v>
      </c>
      <c r="E38" s="48"/>
      <c r="F38" s="48"/>
      <c r="G38" s="47"/>
      <c r="H38" s="50">
        <v>3935</v>
      </c>
      <c r="J38" s="20"/>
    </row>
    <row r="39" spans="1:10" x14ac:dyDescent="0.25">
      <c r="A39" s="47" t="s">
        <v>2129</v>
      </c>
      <c r="B39" s="48">
        <v>5</v>
      </c>
      <c r="C39" s="49" t="s">
        <v>3208</v>
      </c>
      <c r="D39" s="48" t="s">
        <v>3209</v>
      </c>
      <c r="E39" s="48" t="s">
        <v>99</v>
      </c>
      <c r="F39" s="48"/>
      <c r="G39" s="47"/>
      <c r="H39" s="50">
        <v>2086.75</v>
      </c>
      <c r="J39" s="20"/>
    </row>
    <row r="40" spans="1:10" x14ac:dyDescent="0.25">
      <c r="A40" s="47" t="s">
        <v>2129</v>
      </c>
      <c r="B40" s="48">
        <v>3</v>
      </c>
      <c r="C40" s="49" t="s">
        <v>3210</v>
      </c>
      <c r="D40" s="48" t="s">
        <v>3209</v>
      </c>
      <c r="E40" s="48" t="s">
        <v>99</v>
      </c>
      <c r="F40" s="48"/>
      <c r="G40" s="47"/>
      <c r="H40" s="50">
        <v>1532.55</v>
      </c>
      <c r="J40" s="20"/>
    </row>
    <row r="41" spans="1:10" x14ac:dyDescent="0.25">
      <c r="A41" s="47" t="s">
        <v>2129</v>
      </c>
      <c r="B41" s="48">
        <v>3</v>
      </c>
      <c r="C41" s="49" t="s">
        <v>3211</v>
      </c>
      <c r="D41" s="48" t="s">
        <v>3212</v>
      </c>
      <c r="E41" s="48" t="s">
        <v>99</v>
      </c>
      <c r="F41" s="48"/>
      <c r="G41" s="47"/>
      <c r="H41" s="50">
        <v>1007.25</v>
      </c>
      <c r="J41" s="20"/>
    </row>
    <row r="42" spans="1:10" x14ac:dyDescent="0.25">
      <c r="A42" s="47" t="s">
        <v>638</v>
      </c>
      <c r="B42" s="48">
        <v>5</v>
      </c>
      <c r="C42" s="49" t="s">
        <v>3213</v>
      </c>
      <c r="D42" s="48" t="s">
        <v>3214</v>
      </c>
      <c r="E42" s="48"/>
      <c r="F42" s="48"/>
      <c r="G42" s="47"/>
      <c r="H42" s="50">
        <v>1460</v>
      </c>
      <c r="J42" s="20"/>
    </row>
    <row r="43" spans="1:10" x14ac:dyDescent="0.25">
      <c r="A43" s="47" t="s">
        <v>2005</v>
      </c>
      <c r="B43" s="48">
        <v>3</v>
      </c>
      <c r="C43" s="49" t="s">
        <v>3215</v>
      </c>
      <c r="D43" s="48" t="s">
        <v>3216</v>
      </c>
      <c r="E43" s="48"/>
      <c r="F43" s="48"/>
      <c r="G43" s="47"/>
      <c r="H43" s="50">
        <v>3691.8</v>
      </c>
      <c r="J43" s="20"/>
    </row>
    <row r="44" spans="1:10" x14ac:dyDescent="0.25">
      <c r="A44" s="47" t="s">
        <v>2823</v>
      </c>
      <c r="B44" s="48">
        <v>1</v>
      </c>
      <c r="C44" s="49" t="s">
        <v>3217</v>
      </c>
      <c r="D44" s="48"/>
      <c r="E44" s="48"/>
      <c r="F44" s="48"/>
      <c r="G44" s="47"/>
      <c r="H44" s="50">
        <v>120</v>
      </c>
      <c r="J44" s="20"/>
    </row>
    <row r="45" spans="1:10" x14ac:dyDescent="0.25">
      <c r="A45" s="47" t="s">
        <v>2823</v>
      </c>
      <c r="B45" s="48">
        <v>1</v>
      </c>
      <c r="C45" s="49" t="s">
        <v>3218</v>
      </c>
      <c r="D45" s="48"/>
      <c r="E45" s="48"/>
      <c r="F45" s="48"/>
      <c r="G45" s="47"/>
      <c r="H45" s="50">
        <v>94.5</v>
      </c>
      <c r="J45" s="20"/>
    </row>
    <row r="46" spans="1:10" x14ac:dyDescent="0.25">
      <c r="A46" s="47" t="s">
        <v>2823</v>
      </c>
      <c r="B46" s="48">
        <v>1</v>
      </c>
      <c r="C46" s="49" t="s">
        <v>3217</v>
      </c>
      <c r="D46" s="48"/>
      <c r="E46" s="48"/>
      <c r="F46" s="48"/>
      <c r="G46" s="47"/>
      <c r="H46" s="50">
        <v>120</v>
      </c>
      <c r="J46" s="20"/>
    </row>
    <row r="47" spans="1:10" x14ac:dyDescent="0.25">
      <c r="A47" s="47" t="s">
        <v>2823</v>
      </c>
      <c r="B47" s="48">
        <v>4</v>
      </c>
      <c r="C47" s="49" t="s">
        <v>3218</v>
      </c>
      <c r="D47" s="48"/>
      <c r="E47" s="48"/>
      <c r="F47" s="48"/>
      <c r="G47" s="47"/>
      <c r="H47" s="50">
        <v>378</v>
      </c>
      <c r="J47" s="20"/>
    </row>
    <row r="48" spans="1:10" x14ac:dyDescent="0.25">
      <c r="A48" s="25">
        <v>23</v>
      </c>
      <c r="B48" s="26">
        <f>SUM(B25:B47)</f>
        <v>85</v>
      </c>
      <c r="H48" s="27">
        <f>SUM(H25:H47)</f>
        <v>54072.650000000009</v>
      </c>
      <c r="J48" s="20"/>
    </row>
    <row r="49" spans="1:10" x14ac:dyDescent="0.25">
      <c r="A49" s="28"/>
      <c r="B49" s="29"/>
      <c r="C49" s="20"/>
      <c r="D49" s="20"/>
      <c r="E49" s="20"/>
      <c r="F49" s="20"/>
      <c r="G49" s="20"/>
      <c r="H49" s="30"/>
      <c r="I49" s="20"/>
      <c r="J49" s="20"/>
    </row>
    <row r="51" spans="1:10" x14ac:dyDescent="0.25">
      <c r="A51" s="32"/>
      <c r="B51" s="32"/>
      <c r="C51" s="32"/>
      <c r="D51" s="32"/>
      <c r="E51" s="32"/>
      <c r="F51" s="32"/>
      <c r="G51" s="32"/>
      <c r="H51" s="32"/>
      <c r="I51" s="33"/>
      <c r="J51" s="33"/>
    </row>
    <row r="52" spans="1:10" x14ac:dyDescent="0.25">
      <c r="I52" s="7"/>
      <c r="J52" s="33"/>
    </row>
    <row r="53" spans="1:10" ht="21" x14ac:dyDescent="0.35">
      <c r="A53" s="12" t="s">
        <v>1280</v>
      </c>
      <c r="B53" s="12" t="s">
        <v>12</v>
      </c>
      <c r="G53" s="17" t="s">
        <v>7</v>
      </c>
      <c r="H53" s="34">
        <f>+H48</f>
        <v>54072.650000000009</v>
      </c>
      <c r="I53" s="7"/>
      <c r="J53" s="33"/>
    </row>
    <row r="54" spans="1:10" ht="26.25" x14ac:dyDescent="0.4">
      <c r="A54" s="35">
        <f>+A48</f>
        <v>23</v>
      </c>
      <c r="B54" s="35">
        <f>+B48</f>
        <v>85</v>
      </c>
      <c r="C54" s="36" t="s">
        <v>14</v>
      </c>
      <c r="D54" s="32"/>
      <c r="E54" s="32"/>
      <c r="F54" s="32"/>
      <c r="G54" s="32"/>
      <c r="H54" s="32"/>
      <c r="I54" s="33"/>
      <c r="J54" s="33"/>
    </row>
    <row r="56" spans="1:10" x14ac:dyDescent="0.25">
      <c r="E56" s="12" t="s">
        <v>1280</v>
      </c>
      <c r="F56" s="12" t="s">
        <v>12</v>
      </c>
    </row>
    <row r="57" spans="1:10" ht="26.25" x14ac:dyDescent="0.4">
      <c r="E57" s="35">
        <f>+A10+A17+A54</f>
        <v>27</v>
      </c>
      <c r="F57" s="35">
        <f>+B10+B17+B54</f>
        <v>100</v>
      </c>
      <c r="G57" s="17" t="s">
        <v>41</v>
      </c>
      <c r="H57" s="34">
        <f>+H20+H53</f>
        <v>66622.650000000009</v>
      </c>
    </row>
  </sheetData>
  <mergeCells count="4">
    <mergeCell ref="A1:J1"/>
    <mergeCell ref="A22:J22"/>
    <mergeCell ref="A2:H2"/>
    <mergeCell ref="A23:H2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96"/>
  <sheetViews>
    <sheetView topLeftCell="F78" workbookViewId="0">
      <selection activeCell="E97" sqref="E97"/>
    </sheetView>
  </sheetViews>
  <sheetFormatPr baseColWidth="10" defaultRowHeight="15" x14ac:dyDescent="0.25"/>
  <cols>
    <col min="3" max="3" width="60.140625" customWidth="1"/>
    <col min="4" max="4" width="50.28515625" customWidth="1"/>
    <col min="5" max="5" width="16.42578125" customWidth="1"/>
    <col min="6" max="6" width="18.5703125" customWidth="1"/>
    <col min="7" max="7" width="28.7109375" customWidth="1"/>
    <col min="8" max="8" width="29.5703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" customHeight="1" x14ac:dyDescent="0.4">
      <c r="A2" s="213" t="s">
        <v>1433</v>
      </c>
      <c r="B2" s="213"/>
      <c r="C2" s="213"/>
      <c r="D2" s="213"/>
      <c r="E2" s="213"/>
      <c r="F2" s="213"/>
      <c r="G2" s="213"/>
      <c r="H2" s="213"/>
      <c r="I2" s="109"/>
      <c r="J2" s="109"/>
    </row>
    <row r="3" spans="1:10" x14ac:dyDescent="0.25">
      <c r="A3" s="45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2">
        <v>1202</v>
      </c>
      <c r="B4" s="22">
        <v>4</v>
      </c>
      <c r="C4" s="59" t="s">
        <v>1127</v>
      </c>
      <c r="D4" s="60" t="s">
        <v>1193</v>
      </c>
      <c r="E4" s="61" t="s">
        <v>1203</v>
      </c>
      <c r="F4" s="62">
        <v>2012</v>
      </c>
      <c r="G4" s="60" t="s">
        <v>700</v>
      </c>
      <c r="H4" s="55">
        <v>3255</v>
      </c>
      <c r="I4" s="7"/>
      <c r="J4" s="8"/>
    </row>
    <row r="5" spans="1:10" x14ac:dyDescent="0.25">
      <c r="A5" s="22">
        <v>1203</v>
      </c>
      <c r="B5" s="22">
        <v>4</v>
      </c>
      <c r="C5" s="59" t="s">
        <v>1128</v>
      </c>
      <c r="D5" s="60" t="s">
        <v>1156</v>
      </c>
      <c r="E5" s="61" t="s">
        <v>1203</v>
      </c>
      <c r="F5" s="62">
        <v>2011</v>
      </c>
      <c r="G5" s="60" t="s">
        <v>700</v>
      </c>
      <c r="H5" s="55">
        <v>1828</v>
      </c>
      <c r="I5" s="7"/>
      <c r="J5" s="8"/>
    </row>
    <row r="6" spans="1:10" x14ac:dyDescent="0.25">
      <c r="A6" s="22">
        <v>1204</v>
      </c>
      <c r="B6" s="22">
        <v>2</v>
      </c>
      <c r="C6" s="59" t="s">
        <v>1185</v>
      </c>
      <c r="D6" s="60" t="s">
        <v>1194</v>
      </c>
      <c r="E6" s="61" t="s">
        <v>1102</v>
      </c>
      <c r="F6" s="62">
        <v>2008</v>
      </c>
      <c r="G6" s="60" t="s">
        <v>699</v>
      </c>
      <c r="H6" s="55">
        <v>454</v>
      </c>
      <c r="I6" s="7"/>
      <c r="J6" s="8"/>
    </row>
    <row r="7" spans="1:10" x14ac:dyDescent="0.25">
      <c r="A7" s="22">
        <v>1205</v>
      </c>
      <c r="B7" s="22">
        <v>2</v>
      </c>
      <c r="C7" s="59" t="s">
        <v>1186</v>
      </c>
      <c r="D7" s="60" t="s">
        <v>1133</v>
      </c>
      <c r="E7" s="61" t="s">
        <v>1165</v>
      </c>
      <c r="F7" s="62">
        <v>2009</v>
      </c>
      <c r="G7" s="60" t="s">
        <v>699</v>
      </c>
      <c r="H7" s="55">
        <v>340</v>
      </c>
      <c r="I7" s="7"/>
      <c r="J7" s="8"/>
    </row>
    <row r="8" spans="1:10" ht="45" x14ac:dyDescent="0.25">
      <c r="A8" s="22">
        <v>1206</v>
      </c>
      <c r="B8" s="22">
        <v>4</v>
      </c>
      <c r="C8" s="59" t="s">
        <v>1111</v>
      </c>
      <c r="D8" s="60" t="s">
        <v>1135</v>
      </c>
      <c r="E8" s="61" t="s">
        <v>1166</v>
      </c>
      <c r="F8" s="62">
        <v>2012</v>
      </c>
      <c r="G8" s="60" t="s">
        <v>700</v>
      </c>
      <c r="H8" s="55">
        <v>1762</v>
      </c>
      <c r="I8" s="7"/>
      <c r="J8" s="8"/>
    </row>
    <row r="9" spans="1:10" ht="45" x14ac:dyDescent="0.25">
      <c r="A9" s="22">
        <v>1207</v>
      </c>
      <c r="B9" s="22">
        <v>4</v>
      </c>
      <c r="C9" s="59" t="s">
        <v>1114</v>
      </c>
      <c r="D9" s="60" t="s">
        <v>1138</v>
      </c>
      <c r="E9" s="61" t="s">
        <v>1166</v>
      </c>
      <c r="F9" s="62">
        <v>2012</v>
      </c>
      <c r="G9" s="60" t="s">
        <v>700</v>
      </c>
      <c r="H9" s="55">
        <v>1827</v>
      </c>
      <c r="I9" s="7"/>
      <c r="J9" s="8"/>
    </row>
    <row r="10" spans="1:10" ht="30" x14ac:dyDescent="0.25">
      <c r="A10" s="22">
        <v>1208</v>
      </c>
      <c r="B10" s="22">
        <v>4</v>
      </c>
      <c r="C10" s="59" t="s">
        <v>1117</v>
      </c>
      <c r="D10" s="60" t="s">
        <v>1141</v>
      </c>
      <c r="E10" s="61" t="s">
        <v>1167</v>
      </c>
      <c r="F10" s="62">
        <v>2006</v>
      </c>
      <c r="G10" s="60" t="s">
        <v>700</v>
      </c>
      <c r="H10" s="55">
        <v>950</v>
      </c>
      <c r="I10" s="7"/>
      <c r="J10" s="8"/>
    </row>
    <row r="11" spans="1:10" ht="30" x14ac:dyDescent="0.25">
      <c r="A11" s="22">
        <v>1209</v>
      </c>
      <c r="B11" s="22">
        <v>4</v>
      </c>
      <c r="C11" s="59" t="s">
        <v>1187</v>
      </c>
      <c r="D11" s="60" t="s">
        <v>1195</v>
      </c>
      <c r="E11" s="61" t="s">
        <v>1204</v>
      </c>
      <c r="F11" s="62">
        <v>2012</v>
      </c>
      <c r="G11" s="60" t="s">
        <v>700</v>
      </c>
      <c r="H11" s="55">
        <v>1216</v>
      </c>
      <c r="I11" s="7"/>
      <c r="J11" s="8"/>
    </row>
    <row r="12" spans="1:10" ht="45" x14ac:dyDescent="0.25">
      <c r="A12" s="22">
        <v>1211</v>
      </c>
      <c r="B12" s="22">
        <v>4</v>
      </c>
      <c r="C12" s="59" t="s">
        <v>1120</v>
      </c>
      <c r="D12" s="60" t="s">
        <v>1144</v>
      </c>
      <c r="E12" s="61" t="s">
        <v>1169</v>
      </c>
      <c r="F12" s="62">
        <v>2011</v>
      </c>
      <c r="G12" s="60" t="s">
        <v>700</v>
      </c>
      <c r="H12" s="55">
        <v>1516</v>
      </c>
      <c r="I12" s="7"/>
      <c r="J12" s="8"/>
    </row>
    <row r="13" spans="1:10" ht="30" x14ac:dyDescent="0.25">
      <c r="A13" s="22">
        <v>1212</v>
      </c>
      <c r="B13" s="22">
        <v>1</v>
      </c>
      <c r="C13" s="59" t="s">
        <v>1188</v>
      </c>
      <c r="D13" s="60" t="s">
        <v>1196</v>
      </c>
      <c r="E13" s="61" t="s">
        <v>413</v>
      </c>
      <c r="F13" s="62">
        <v>2001</v>
      </c>
      <c r="G13" s="60" t="s">
        <v>699</v>
      </c>
      <c r="H13" s="55">
        <v>689</v>
      </c>
      <c r="I13" s="7"/>
      <c r="J13" s="8"/>
    </row>
    <row r="14" spans="1:10" ht="45" x14ac:dyDescent="0.25">
      <c r="A14" s="22">
        <v>1213</v>
      </c>
      <c r="B14" s="22">
        <v>1</v>
      </c>
      <c r="C14" s="59" t="s">
        <v>1189</v>
      </c>
      <c r="D14" s="60" t="s">
        <v>1197</v>
      </c>
      <c r="E14" s="61" t="s">
        <v>95</v>
      </c>
      <c r="F14" s="62">
        <v>2001</v>
      </c>
      <c r="G14" s="60" t="s">
        <v>699</v>
      </c>
      <c r="H14" s="55">
        <v>689</v>
      </c>
      <c r="I14" s="7"/>
      <c r="J14" s="8"/>
    </row>
    <row r="15" spans="1:10" ht="30" x14ac:dyDescent="0.25">
      <c r="A15" s="22">
        <v>1214</v>
      </c>
      <c r="B15" s="22">
        <v>1</v>
      </c>
      <c r="C15" s="59" t="s">
        <v>1518</v>
      </c>
      <c r="D15" s="60" t="s">
        <v>1198</v>
      </c>
      <c r="E15" s="61" t="s">
        <v>1205</v>
      </c>
      <c r="F15" s="62">
        <v>2013</v>
      </c>
      <c r="G15" s="60" t="s">
        <v>699</v>
      </c>
      <c r="H15" s="55">
        <v>388</v>
      </c>
      <c r="I15" s="7"/>
      <c r="J15" s="8"/>
    </row>
    <row r="16" spans="1:10" ht="30" x14ac:dyDescent="0.25">
      <c r="A16" s="22">
        <v>1215</v>
      </c>
      <c r="B16" s="22">
        <v>5</v>
      </c>
      <c r="C16" s="59" t="s">
        <v>1519</v>
      </c>
      <c r="D16" s="61" t="s">
        <v>1520</v>
      </c>
      <c r="E16" s="61" t="s">
        <v>1206</v>
      </c>
      <c r="F16" s="62">
        <v>2014</v>
      </c>
      <c r="G16" s="60" t="s">
        <v>700</v>
      </c>
      <c r="H16" s="55">
        <v>678</v>
      </c>
      <c r="I16" s="7"/>
      <c r="J16" s="8"/>
    </row>
    <row r="17" spans="1:10" ht="30" x14ac:dyDescent="0.25">
      <c r="A17" s="22">
        <v>1216</v>
      </c>
      <c r="B17" s="22">
        <v>2</v>
      </c>
      <c r="C17" s="59" t="s">
        <v>1521</v>
      </c>
      <c r="D17" s="61" t="s">
        <v>1522</v>
      </c>
      <c r="E17" s="61" t="s">
        <v>638</v>
      </c>
      <c r="F17" s="62">
        <v>2016</v>
      </c>
      <c r="G17" s="60" t="s">
        <v>699</v>
      </c>
      <c r="H17" s="55">
        <v>526</v>
      </c>
      <c r="I17" s="7"/>
      <c r="J17" s="8"/>
    </row>
    <row r="18" spans="1:10" ht="45" x14ac:dyDescent="0.25">
      <c r="A18" s="22">
        <v>1218</v>
      </c>
      <c r="B18" s="22">
        <v>2</v>
      </c>
      <c r="C18" s="59" t="s">
        <v>1523</v>
      </c>
      <c r="D18" s="61" t="s">
        <v>1199</v>
      </c>
      <c r="E18" s="61" t="s">
        <v>1172</v>
      </c>
      <c r="F18" s="62">
        <v>1991</v>
      </c>
      <c r="G18" s="60" t="s">
        <v>699</v>
      </c>
      <c r="H18" s="55">
        <v>494</v>
      </c>
      <c r="I18" s="7"/>
      <c r="J18" s="8"/>
    </row>
    <row r="19" spans="1:10" ht="30" x14ac:dyDescent="0.25">
      <c r="A19" s="22">
        <v>1220</v>
      </c>
      <c r="B19" s="22">
        <v>2</v>
      </c>
      <c r="C19" s="59" t="s">
        <v>1524</v>
      </c>
      <c r="D19" s="60" t="s">
        <v>1525</v>
      </c>
      <c r="E19" s="61" t="s">
        <v>1207</v>
      </c>
      <c r="F19" s="62">
        <v>2008</v>
      </c>
      <c r="G19" s="60" t="s">
        <v>699</v>
      </c>
      <c r="H19" s="55">
        <v>1458</v>
      </c>
      <c r="I19" s="7"/>
      <c r="J19" s="8"/>
    </row>
    <row r="20" spans="1:10" ht="30" x14ac:dyDescent="0.25">
      <c r="A20" s="22">
        <v>1222</v>
      </c>
      <c r="B20" s="22">
        <v>4</v>
      </c>
      <c r="C20" s="59" t="s">
        <v>1127</v>
      </c>
      <c r="D20" s="60" t="s">
        <v>1193</v>
      </c>
      <c r="E20" s="61" t="s">
        <v>1203</v>
      </c>
      <c r="F20" s="62" t="s">
        <v>1210</v>
      </c>
      <c r="G20" s="60" t="s">
        <v>700</v>
      </c>
      <c r="H20" s="55">
        <v>3255</v>
      </c>
      <c r="I20" s="7"/>
      <c r="J20" s="8"/>
    </row>
    <row r="21" spans="1:10" ht="45" x14ac:dyDescent="0.25">
      <c r="A21" s="22">
        <v>1224</v>
      </c>
      <c r="B21" s="22">
        <v>2</v>
      </c>
      <c r="C21" s="59" t="s">
        <v>1526</v>
      </c>
      <c r="D21" s="60" t="s">
        <v>1152</v>
      </c>
      <c r="E21" s="61" t="s">
        <v>1175</v>
      </c>
      <c r="F21" s="62">
        <v>2014</v>
      </c>
      <c r="G21" s="60" t="s">
        <v>699</v>
      </c>
      <c r="H21" s="55">
        <v>1334</v>
      </c>
      <c r="I21" s="7"/>
      <c r="J21" s="8"/>
    </row>
    <row r="22" spans="1:10" ht="30" x14ac:dyDescent="0.25">
      <c r="A22" s="22">
        <v>1225</v>
      </c>
      <c r="B22" s="22">
        <v>4</v>
      </c>
      <c r="C22" s="59" t="s">
        <v>1190</v>
      </c>
      <c r="D22" s="60" t="s">
        <v>1200</v>
      </c>
      <c r="E22" s="61" t="s">
        <v>1208</v>
      </c>
      <c r="F22" s="62">
        <v>2013</v>
      </c>
      <c r="G22" s="60" t="s">
        <v>700</v>
      </c>
      <c r="H22" s="55">
        <v>1552</v>
      </c>
      <c r="I22" s="7"/>
      <c r="J22" s="8"/>
    </row>
    <row r="23" spans="1:10" ht="30" x14ac:dyDescent="0.25">
      <c r="A23" s="22">
        <v>1226</v>
      </c>
      <c r="B23" s="22">
        <v>4</v>
      </c>
      <c r="C23" s="59" t="s">
        <v>1191</v>
      </c>
      <c r="D23" s="60" t="s">
        <v>1201</v>
      </c>
      <c r="E23" s="61" t="s">
        <v>1209</v>
      </c>
      <c r="F23" s="62">
        <v>2009</v>
      </c>
      <c r="G23" s="60" t="s">
        <v>700</v>
      </c>
      <c r="H23" s="55">
        <v>956</v>
      </c>
      <c r="I23" s="7"/>
      <c r="J23" s="8"/>
    </row>
    <row r="24" spans="1:10" x14ac:dyDescent="0.25">
      <c r="A24" s="22">
        <v>1227</v>
      </c>
      <c r="B24" s="22">
        <v>2</v>
      </c>
      <c r="C24" s="59" t="s">
        <v>1185</v>
      </c>
      <c r="D24" s="60" t="s">
        <v>1194</v>
      </c>
      <c r="E24" s="61" t="s">
        <v>1102</v>
      </c>
      <c r="F24" s="62">
        <v>2008</v>
      </c>
      <c r="G24" s="60" t="s">
        <v>699</v>
      </c>
      <c r="H24" s="55">
        <v>454</v>
      </c>
      <c r="I24" s="7"/>
      <c r="J24" s="8"/>
    </row>
    <row r="25" spans="1:10" x14ac:dyDescent="0.25">
      <c r="A25" s="22">
        <v>1228</v>
      </c>
      <c r="B25" s="22">
        <v>4</v>
      </c>
      <c r="C25" s="59" t="s">
        <v>1192</v>
      </c>
      <c r="D25" s="60" t="s">
        <v>1202</v>
      </c>
      <c r="E25" s="61" t="s">
        <v>1209</v>
      </c>
      <c r="F25" s="62">
        <v>2005</v>
      </c>
      <c r="G25" s="60" t="s">
        <v>700</v>
      </c>
      <c r="H25" s="55">
        <v>2211</v>
      </c>
      <c r="I25" s="7"/>
      <c r="J25" s="8"/>
    </row>
    <row r="26" spans="1:10" x14ac:dyDescent="0.25">
      <c r="A26" s="22">
        <v>1230</v>
      </c>
      <c r="B26" s="22">
        <v>2</v>
      </c>
      <c r="C26" s="59" t="s">
        <v>1109</v>
      </c>
      <c r="D26" s="60" t="s">
        <v>1133</v>
      </c>
      <c r="E26" s="61" t="s">
        <v>1165</v>
      </c>
      <c r="F26" s="62" t="s">
        <v>1184</v>
      </c>
      <c r="G26" s="60" t="s">
        <v>699</v>
      </c>
      <c r="H26" s="55">
        <v>340</v>
      </c>
      <c r="I26" s="7"/>
      <c r="J26" s="8"/>
    </row>
    <row r="27" spans="1:10" x14ac:dyDescent="0.25">
      <c r="A27" s="22">
        <v>1231</v>
      </c>
      <c r="B27" s="22">
        <v>4</v>
      </c>
      <c r="C27" s="59" t="s">
        <v>1110</v>
      </c>
      <c r="D27" s="60" t="s">
        <v>1134</v>
      </c>
      <c r="E27" s="61" t="s">
        <v>695</v>
      </c>
      <c r="F27" s="62">
        <v>2014</v>
      </c>
      <c r="G27" s="60" t="s">
        <v>700</v>
      </c>
      <c r="H27" s="55">
        <v>451</v>
      </c>
      <c r="I27" s="7"/>
      <c r="J27" s="8"/>
    </row>
    <row r="28" spans="1:10" ht="45" x14ac:dyDescent="0.25">
      <c r="A28" s="22">
        <v>1232</v>
      </c>
      <c r="B28" s="22">
        <v>4</v>
      </c>
      <c r="C28" s="59" t="s">
        <v>1111</v>
      </c>
      <c r="D28" s="60" t="s">
        <v>1135</v>
      </c>
      <c r="E28" s="61" t="s">
        <v>1166</v>
      </c>
      <c r="F28" s="62">
        <v>2012</v>
      </c>
      <c r="G28" s="60" t="s">
        <v>700</v>
      </c>
      <c r="H28" s="55">
        <v>1762</v>
      </c>
      <c r="I28" s="7"/>
      <c r="J28" s="8"/>
    </row>
    <row r="29" spans="1:10" x14ac:dyDescent="0.25">
      <c r="A29" s="22">
        <v>1233</v>
      </c>
      <c r="B29" s="22">
        <v>4</v>
      </c>
      <c r="C29" s="59" t="s">
        <v>1112</v>
      </c>
      <c r="D29" s="60" t="s">
        <v>1136</v>
      </c>
      <c r="E29" s="61" t="s">
        <v>695</v>
      </c>
      <c r="F29" s="62">
        <v>2008</v>
      </c>
      <c r="G29" s="60" t="s">
        <v>700</v>
      </c>
      <c r="H29" s="55">
        <v>2060</v>
      </c>
      <c r="I29" s="7"/>
      <c r="J29" s="8"/>
    </row>
    <row r="30" spans="1:10" x14ac:dyDescent="0.25">
      <c r="A30" s="22">
        <v>1234</v>
      </c>
      <c r="B30" s="22">
        <v>4</v>
      </c>
      <c r="C30" s="59" t="s">
        <v>1113</v>
      </c>
      <c r="D30" s="60" t="s">
        <v>1137</v>
      </c>
      <c r="E30" s="61" t="s">
        <v>695</v>
      </c>
      <c r="F30" s="62">
        <v>2016</v>
      </c>
      <c r="G30" s="60" t="s">
        <v>700</v>
      </c>
      <c r="H30" s="55">
        <v>1328</v>
      </c>
      <c r="I30" s="7"/>
      <c r="J30" s="8"/>
    </row>
    <row r="31" spans="1:10" ht="45" x14ac:dyDescent="0.25">
      <c r="A31" s="22">
        <v>1235</v>
      </c>
      <c r="B31" s="22">
        <v>4</v>
      </c>
      <c r="C31" s="59" t="s">
        <v>1114</v>
      </c>
      <c r="D31" s="60" t="s">
        <v>1138</v>
      </c>
      <c r="E31" s="61" t="s">
        <v>1166</v>
      </c>
      <c r="F31" s="62">
        <v>2012</v>
      </c>
      <c r="G31" s="60" t="s">
        <v>700</v>
      </c>
      <c r="H31" s="55">
        <v>1827</v>
      </c>
      <c r="I31" s="7"/>
      <c r="J31" s="8"/>
    </row>
    <row r="32" spans="1:10" x14ac:dyDescent="0.25">
      <c r="A32" s="22">
        <v>1236</v>
      </c>
      <c r="B32" s="22">
        <v>4</v>
      </c>
      <c r="C32" s="59" t="s">
        <v>1115</v>
      </c>
      <c r="D32" s="60" t="s">
        <v>1139</v>
      </c>
      <c r="E32" s="61" t="s">
        <v>695</v>
      </c>
      <c r="F32" s="62">
        <v>2016</v>
      </c>
      <c r="G32" s="60" t="s">
        <v>700</v>
      </c>
      <c r="H32" s="55">
        <v>960</v>
      </c>
      <c r="I32" s="7"/>
      <c r="J32" s="8"/>
    </row>
    <row r="33" spans="1:10" x14ac:dyDescent="0.25">
      <c r="A33" s="22">
        <v>1237</v>
      </c>
      <c r="B33" s="22">
        <v>4</v>
      </c>
      <c r="C33" s="59" t="s">
        <v>1116</v>
      </c>
      <c r="D33" s="60" t="s">
        <v>1140</v>
      </c>
      <c r="E33" s="61" t="s">
        <v>695</v>
      </c>
      <c r="F33" s="62">
        <v>2000</v>
      </c>
      <c r="G33" s="60" t="s">
        <v>700</v>
      </c>
      <c r="H33" s="55">
        <v>1900</v>
      </c>
      <c r="I33" s="7"/>
      <c r="J33" s="8"/>
    </row>
    <row r="34" spans="1:10" ht="30" x14ac:dyDescent="0.25">
      <c r="A34" s="22">
        <v>1238</v>
      </c>
      <c r="B34" s="22">
        <v>4</v>
      </c>
      <c r="C34" s="59" t="s">
        <v>1117</v>
      </c>
      <c r="D34" s="60" t="s">
        <v>1141</v>
      </c>
      <c r="E34" s="61" t="s">
        <v>1167</v>
      </c>
      <c r="F34" s="62">
        <v>2006</v>
      </c>
      <c r="G34" s="60" t="s">
        <v>700</v>
      </c>
      <c r="H34" s="55">
        <v>950</v>
      </c>
      <c r="I34" s="7"/>
      <c r="J34" s="8"/>
    </row>
    <row r="35" spans="1:10" ht="45" x14ac:dyDescent="0.25">
      <c r="A35" s="22">
        <v>1239</v>
      </c>
      <c r="B35" s="22">
        <v>2</v>
      </c>
      <c r="C35" s="59" t="s">
        <v>1118</v>
      </c>
      <c r="D35" s="60" t="s">
        <v>1142</v>
      </c>
      <c r="E35" s="61" t="s">
        <v>95</v>
      </c>
      <c r="F35" s="62">
        <v>2001</v>
      </c>
      <c r="G35" s="60" t="s">
        <v>699</v>
      </c>
      <c r="H35" s="55">
        <v>689</v>
      </c>
      <c r="I35" s="7"/>
      <c r="J35" s="8"/>
    </row>
    <row r="36" spans="1:10" x14ac:dyDescent="0.25">
      <c r="A36" s="22">
        <v>1240</v>
      </c>
      <c r="B36" s="22">
        <v>2</v>
      </c>
      <c r="C36" s="59" t="s">
        <v>1119</v>
      </c>
      <c r="D36" s="60" t="s">
        <v>1143</v>
      </c>
      <c r="E36" s="61" t="s">
        <v>1168</v>
      </c>
      <c r="F36" s="62">
        <v>2008</v>
      </c>
      <c r="G36" s="60" t="s">
        <v>699</v>
      </c>
      <c r="H36" s="55">
        <v>568</v>
      </c>
      <c r="I36" s="7"/>
      <c r="J36" s="8"/>
    </row>
    <row r="37" spans="1:10" ht="45" x14ac:dyDescent="0.25">
      <c r="A37" s="22">
        <v>1241</v>
      </c>
      <c r="B37" s="22">
        <v>4</v>
      </c>
      <c r="C37" s="59" t="s">
        <v>1120</v>
      </c>
      <c r="D37" s="60" t="s">
        <v>1144</v>
      </c>
      <c r="E37" s="61" t="s">
        <v>1169</v>
      </c>
      <c r="F37" s="62">
        <v>2011</v>
      </c>
      <c r="G37" s="60" t="s">
        <v>700</v>
      </c>
      <c r="H37" s="55">
        <v>379</v>
      </c>
      <c r="I37" s="7"/>
      <c r="J37" s="8"/>
    </row>
    <row r="38" spans="1:10" x14ac:dyDescent="0.25">
      <c r="A38" s="22">
        <v>1242</v>
      </c>
      <c r="B38" s="22">
        <v>2</v>
      </c>
      <c r="C38" s="59" t="s">
        <v>1121</v>
      </c>
      <c r="D38" s="60" t="s">
        <v>1145</v>
      </c>
      <c r="E38" s="61" t="s">
        <v>1170</v>
      </c>
      <c r="F38" s="62">
        <v>2003</v>
      </c>
      <c r="G38" s="60" t="s">
        <v>699</v>
      </c>
      <c r="H38" s="55">
        <v>439</v>
      </c>
      <c r="I38" s="7"/>
      <c r="J38" s="8"/>
    </row>
    <row r="39" spans="1:10" x14ac:dyDescent="0.25">
      <c r="A39" s="22">
        <v>1243</v>
      </c>
      <c r="B39" s="22">
        <v>2</v>
      </c>
      <c r="C39" s="59" t="s">
        <v>1122</v>
      </c>
      <c r="D39" s="60" t="s">
        <v>1146</v>
      </c>
      <c r="E39" s="61" t="s">
        <v>1170</v>
      </c>
      <c r="F39" s="62">
        <v>2001</v>
      </c>
      <c r="G39" s="60" t="s">
        <v>699</v>
      </c>
      <c r="H39" s="55">
        <v>778</v>
      </c>
      <c r="I39" s="7"/>
      <c r="J39" s="8"/>
    </row>
    <row r="40" spans="1:10" x14ac:dyDescent="0.25">
      <c r="A40" s="22">
        <v>1246</v>
      </c>
      <c r="B40" s="22">
        <v>2</v>
      </c>
      <c r="C40" s="59" t="s">
        <v>1409</v>
      </c>
      <c r="D40" s="60" t="s">
        <v>1147</v>
      </c>
      <c r="E40" s="61" t="s">
        <v>1171</v>
      </c>
      <c r="F40" s="62">
        <v>2008</v>
      </c>
      <c r="G40" s="60" t="s">
        <v>699</v>
      </c>
      <c r="H40" s="55">
        <v>729</v>
      </c>
      <c r="I40" s="7"/>
      <c r="J40" s="8"/>
    </row>
    <row r="41" spans="1:10" ht="45" x14ac:dyDescent="0.25">
      <c r="A41" s="22">
        <v>1248</v>
      </c>
      <c r="B41" s="22">
        <v>2</v>
      </c>
      <c r="C41" s="59" t="s">
        <v>1523</v>
      </c>
      <c r="D41" s="61" t="s">
        <v>1148</v>
      </c>
      <c r="E41" s="61" t="s">
        <v>1172</v>
      </c>
      <c r="F41" s="62">
        <v>1991</v>
      </c>
      <c r="G41" s="60" t="s">
        <v>699</v>
      </c>
      <c r="H41" s="55">
        <v>494</v>
      </c>
      <c r="I41" s="7"/>
      <c r="J41" s="8"/>
    </row>
    <row r="42" spans="1:10" x14ac:dyDescent="0.25">
      <c r="A42" s="22">
        <v>1250</v>
      </c>
      <c r="B42" s="22">
        <v>2</v>
      </c>
      <c r="C42" s="59" t="s">
        <v>1527</v>
      </c>
      <c r="D42" s="60" t="s">
        <v>1149</v>
      </c>
      <c r="E42" s="61" t="s">
        <v>1013</v>
      </c>
      <c r="F42" s="62">
        <v>2014</v>
      </c>
      <c r="G42" s="60" t="s">
        <v>699</v>
      </c>
      <c r="H42" s="55">
        <v>908</v>
      </c>
      <c r="I42" s="7"/>
      <c r="J42" s="8"/>
    </row>
    <row r="43" spans="1:10" ht="45" x14ac:dyDescent="0.25">
      <c r="A43" s="22">
        <v>1251</v>
      </c>
      <c r="B43" s="22">
        <v>2</v>
      </c>
      <c r="C43" s="59" t="s">
        <v>1118</v>
      </c>
      <c r="D43" s="60" t="s">
        <v>1142</v>
      </c>
      <c r="E43" s="61" t="s">
        <v>95</v>
      </c>
      <c r="F43" s="62">
        <v>2001</v>
      </c>
      <c r="G43" s="60" t="s">
        <v>699</v>
      </c>
      <c r="H43" s="55">
        <v>689</v>
      </c>
      <c r="I43" s="7"/>
      <c r="J43" s="8"/>
    </row>
    <row r="44" spans="1:10" ht="30" x14ac:dyDescent="0.25">
      <c r="A44" s="22">
        <v>1252</v>
      </c>
      <c r="B44" s="22">
        <v>2</v>
      </c>
      <c r="C44" s="59" t="s">
        <v>1123</v>
      </c>
      <c r="D44" s="60" t="s">
        <v>1150</v>
      </c>
      <c r="E44" s="61" t="s">
        <v>1173</v>
      </c>
      <c r="F44" s="62">
        <v>2008</v>
      </c>
      <c r="G44" s="60" t="s">
        <v>699</v>
      </c>
      <c r="H44" s="55">
        <v>541</v>
      </c>
      <c r="I44" s="7"/>
      <c r="J44" s="8"/>
    </row>
    <row r="45" spans="1:10" ht="30" x14ac:dyDescent="0.25">
      <c r="A45" s="22">
        <v>1253</v>
      </c>
      <c r="B45" s="22">
        <v>2</v>
      </c>
      <c r="C45" s="59" t="s">
        <v>1124</v>
      </c>
      <c r="D45" s="60" t="s">
        <v>1151</v>
      </c>
      <c r="E45" s="61" t="s">
        <v>1174</v>
      </c>
      <c r="F45" s="62">
        <v>2008</v>
      </c>
      <c r="G45" s="60" t="s">
        <v>699</v>
      </c>
      <c r="H45" s="55">
        <v>568</v>
      </c>
      <c r="I45" s="7"/>
      <c r="J45" s="8"/>
    </row>
    <row r="46" spans="1:10" ht="45" x14ac:dyDescent="0.25">
      <c r="A46" s="22">
        <v>1254</v>
      </c>
      <c r="B46" s="22">
        <v>2</v>
      </c>
      <c r="C46" s="59" t="s">
        <v>1526</v>
      </c>
      <c r="D46" s="60" t="s">
        <v>1152</v>
      </c>
      <c r="E46" s="61" t="s">
        <v>1175</v>
      </c>
      <c r="F46" s="62">
        <v>2014</v>
      </c>
      <c r="G46" s="60" t="s">
        <v>699</v>
      </c>
      <c r="H46" s="55">
        <v>1334</v>
      </c>
      <c r="I46" s="7"/>
      <c r="J46" s="8"/>
    </row>
    <row r="47" spans="1:10" ht="45" x14ac:dyDescent="0.25">
      <c r="A47" s="22">
        <v>1255</v>
      </c>
      <c r="B47" s="22">
        <v>2</v>
      </c>
      <c r="C47" s="59" t="s">
        <v>1125</v>
      </c>
      <c r="D47" s="60" t="s">
        <v>1153</v>
      </c>
      <c r="E47" s="61" t="s">
        <v>1176</v>
      </c>
      <c r="F47" s="62">
        <v>2011</v>
      </c>
      <c r="G47" s="60" t="s">
        <v>699</v>
      </c>
      <c r="H47" s="55">
        <v>758</v>
      </c>
      <c r="I47" s="7"/>
      <c r="J47" s="8"/>
    </row>
    <row r="48" spans="1:10" ht="30" x14ac:dyDescent="0.25">
      <c r="A48" s="22">
        <v>1256</v>
      </c>
      <c r="B48" s="22">
        <v>4</v>
      </c>
      <c r="C48" s="59" t="s">
        <v>1126</v>
      </c>
      <c r="D48" s="60" t="s">
        <v>1154</v>
      </c>
      <c r="E48" s="61" t="s">
        <v>1177</v>
      </c>
      <c r="F48" s="62">
        <v>2009</v>
      </c>
      <c r="G48" s="60" t="s">
        <v>699</v>
      </c>
      <c r="H48" s="55">
        <v>956</v>
      </c>
      <c r="I48" s="7"/>
      <c r="J48" s="8"/>
    </row>
    <row r="49" spans="1:10" ht="30" x14ac:dyDescent="0.25">
      <c r="A49" s="22">
        <v>1258</v>
      </c>
      <c r="B49" s="22">
        <v>4</v>
      </c>
      <c r="C49" s="59" t="s">
        <v>1127</v>
      </c>
      <c r="D49" s="60" t="s">
        <v>1155</v>
      </c>
      <c r="E49" s="61" t="s">
        <v>1155</v>
      </c>
      <c r="F49" s="62" t="s">
        <v>817</v>
      </c>
      <c r="G49" s="60" t="s">
        <v>700</v>
      </c>
      <c r="H49" s="55">
        <v>3255</v>
      </c>
      <c r="I49" s="7"/>
      <c r="J49" s="8"/>
    </row>
    <row r="50" spans="1:10" x14ac:dyDescent="0.25">
      <c r="A50" s="22">
        <v>1259</v>
      </c>
      <c r="B50" s="22">
        <v>4</v>
      </c>
      <c r="C50" s="59" t="s">
        <v>1128</v>
      </c>
      <c r="D50" s="60" t="s">
        <v>1156</v>
      </c>
      <c r="E50" s="61" t="s">
        <v>817</v>
      </c>
      <c r="F50" s="62">
        <v>2011</v>
      </c>
      <c r="G50" s="60" t="s">
        <v>700</v>
      </c>
      <c r="H50" s="55">
        <v>1828</v>
      </c>
      <c r="I50" s="7"/>
      <c r="J50" s="8"/>
    </row>
    <row r="51" spans="1:10" ht="30" x14ac:dyDescent="0.25">
      <c r="A51" s="22">
        <v>1260</v>
      </c>
      <c r="B51" s="22">
        <v>2</v>
      </c>
      <c r="C51" s="59" t="s">
        <v>1129</v>
      </c>
      <c r="D51" s="60" t="s">
        <v>1157</v>
      </c>
      <c r="E51" s="61" t="s">
        <v>1178</v>
      </c>
      <c r="F51" s="62">
        <v>2004</v>
      </c>
      <c r="G51" s="60" t="s">
        <v>699</v>
      </c>
      <c r="H51" s="55">
        <v>986</v>
      </c>
      <c r="I51" s="7"/>
      <c r="J51" s="8"/>
    </row>
    <row r="52" spans="1:10" ht="30" x14ac:dyDescent="0.25">
      <c r="A52" s="22">
        <v>1261</v>
      </c>
      <c r="B52" s="22">
        <v>2</v>
      </c>
      <c r="C52" s="59" t="s">
        <v>1410</v>
      </c>
      <c r="D52" s="60" t="s">
        <v>1158</v>
      </c>
      <c r="E52" s="61" t="s">
        <v>1179</v>
      </c>
      <c r="F52" s="62">
        <v>2010</v>
      </c>
      <c r="G52" s="60" t="s">
        <v>699</v>
      </c>
      <c r="H52" s="55">
        <v>726</v>
      </c>
      <c r="I52" s="7"/>
      <c r="J52" s="8"/>
    </row>
    <row r="53" spans="1:10" ht="30" x14ac:dyDescent="0.25">
      <c r="A53" s="22">
        <v>1262</v>
      </c>
      <c r="B53" s="22">
        <v>2</v>
      </c>
      <c r="C53" s="59" t="s">
        <v>1411</v>
      </c>
      <c r="D53" s="60" t="s">
        <v>1412</v>
      </c>
      <c r="E53" s="61" t="s">
        <v>1179</v>
      </c>
      <c r="F53" s="62">
        <v>2010</v>
      </c>
      <c r="G53" s="60" t="s">
        <v>699</v>
      </c>
      <c r="H53" s="55">
        <v>501</v>
      </c>
      <c r="I53" s="7"/>
      <c r="J53" s="8"/>
    </row>
    <row r="54" spans="1:10" ht="30" x14ac:dyDescent="0.25">
      <c r="A54" s="22">
        <v>1263</v>
      </c>
      <c r="B54" s="22">
        <v>2</v>
      </c>
      <c r="C54" s="59" t="s">
        <v>1413</v>
      </c>
      <c r="D54" s="60" t="s">
        <v>1159</v>
      </c>
      <c r="E54" s="61" t="s">
        <v>932</v>
      </c>
      <c r="F54" s="62">
        <v>2016</v>
      </c>
      <c r="G54" s="60" t="s">
        <v>699</v>
      </c>
      <c r="H54" s="55">
        <v>205</v>
      </c>
      <c r="I54" s="7"/>
      <c r="J54" s="8"/>
    </row>
    <row r="55" spans="1:10" ht="30" x14ac:dyDescent="0.25">
      <c r="A55" s="22">
        <v>1264</v>
      </c>
      <c r="B55" s="22">
        <v>2</v>
      </c>
      <c r="C55" s="59" t="s">
        <v>1414</v>
      </c>
      <c r="D55" s="60" t="s">
        <v>1415</v>
      </c>
      <c r="E55" s="61" t="s">
        <v>932</v>
      </c>
      <c r="F55" s="62">
        <v>2016</v>
      </c>
      <c r="G55" s="60" t="s">
        <v>699</v>
      </c>
      <c r="H55" s="55">
        <v>526</v>
      </c>
      <c r="I55" s="7"/>
      <c r="J55" s="8"/>
    </row>
    <row r="56" spans="1:10" ht="30" x14ac:dyDescent="0.25">
      <c r="A56" s="22">
        <v>1265</v>
      </c>
      <c r="B56" s="22">
        <v>2</v>
      </c>
      <c r="C56" s="59" t="s">
        <v>1416</v>
      </c>
      <c r="D56" s="60" t="s">
        <v>1417</v>
      </c>
      <c r="E56" s="61" t="s">
        <v>1180</v>
      </c>
      <c r="F56" s="62">
        <v>2008</v>
      </c>
      <c r="G56" s="60" t="s">
        <v>699</v>
      </c>
      <c r="H56" s="55">
        <v>729</v>
      </c>
      <c r="I56" s="7"/>
      <c r="J56" s="8"/>
    </row>
    <row r="57" spans="1:10" ht="30" x14ac:dyDescent="0.25">
      <c r="A57" s="22">
        <v>1267</v>
      </c>
      <c r="B57" s="22">
        <v>4</v>
      </c>
      <c r="C57" s="59" t="s">
        <v>1130</v>
      </c>
      <c r="D57" s="60" t="s">
        <v>1160</v>
      </c>
      <c r="E57" s="61" t="s">
        <v>1181</v>
      </c>
      <c r="F57" s="62">
        <v>2017</v>
      </c>
      <c r="G57" s="60" t="s">
        <v>699</v>
      </c>
      <c r="H57" s="55">
        <v>327</v>
      </c>
      <c r="I57" s="7"/>
      <c r="J57" s="8"/>
    </row>
    <row r="58" spans="1:10" ht="30" x14ac:dyDescent="0.25">
      <c r="A58" s="22">
        <v>1268</v>
      </c>
      <c r="B58" s="22">
        <v>4</v>
      </c>
      <c r="C58" s="59" t="s">
        <v>1418</v>
      </c>
      <c r="D58" s="60" t="s">
        <v>1161</v>
      </c>
      <c r="E58" s="61" t="s">
        <v>932</v>
      </c>
      <c r="F58" s="62">
        <v>2017</v>
      </c>
      <c r="G58" s="60" t="s">
        <v>700</v>
      </c>
      <c r="H58" s="55">
        <v>331</v>
      </c>
      <c r="I58" s="7"/>
      <c r="J58" s="8"/>
    </row>
    <row r="59" spans="1:10" ht="30" x14ac:dyDescent="0.25">
      <c r="A59" s="22">
        <v>1269</v>
      </c>
      <c r="B59" s="22">
        <v>2</v>
      </c>
      <c r="C59" s="59" t="s">
        <v>1131</v>
      </c>
      <c r="D59" s="60" t="s">
        <v>1162</v>
      </c>
      <c r="E59" s="61" t="s">
        <v>1182</v>
      </c>
      <c r="F59" s="62">
        <v>2003</v>
      </c>
      <c r="G59" s="60" t="s">
        <v>699</v>
      </c>
      <c r="H59" s="55">
        <v>439</v>
      </c>
      <c r="I59" s="7"/>
      <c r="J59" s="8"/>
    </row>
    <row r="60" spans="1:10" x14ac:dyDescent="0.25">
      <c r="A60" s="22">
        <v>1270</v>
      </c>
      <c r="B60" s="22">
        <v>2</v>
      </c>
      <c r="C60" s="59" t="s">
        <v>1122</v>
      </c>
      <c r="D60" s="60" t="s">
        <v>1163</v>
      </c>
      <c r="E60" s="61" t="s">
        <v>1182</v>
      </c>
      <c r="F60" s="62">
        <v>2001</v>
      </c>
      <c r="G60" s="60" t="s">
        <v>699</v>
      </c>
      <c r="H60" s="55">
        <v>778</v>
      </c>
      <c r="I60" s="7"/>
      <c r="J60" s="8"/>
    </row>
    <row r="61" spans="1:10" ht="30" x14ac:dyDescent="0.25">
      <c r="A61" s="22">
        <v>1272</v>
      </c>
      <c r="B61" s="22">
        <v>3</v>
      </c>
      <c r="C61" s="59" t="s">
        <v>1132</v>
      </c>
      <c r="D61" s="60" t="s">
        <v>1164</v>
      </c>
      <c r="E61" s="61" t="s">
        <v>1183</v>
      </c>
      <c r="F61" s="62" t="s">
        <v>1039</v>
      </c>
      <c r="G61" s="60" t="s">
        <v>700</v>
      </c>
      <c r="H61" s="55">
        <v>986</v>
      </c>
      <c r="I61" s="7"/>
      <c r="J61" s="8"/>
    </row>
    <row r="62" spans="1:10" x14ac:dyDescent="0.25">
      <c r="A62" s="10">
        <v>61</v>
      </c>
      <c r="B62" s="10">
        <f>SUM(B4:B61)</f>
        <v>167</v>
      </c>
      <c r="H62" s="11">
        <f>SUM(H4:H61)</f>
        <v>60857</v>
      </c>
      <c r="I62" s="7"/>
      <c r="J62" s="8"/>
    </row>
    <row r="63" spans="1:10" x14ac:dyDescent="0.25">
      <c r="I63" s="7"/>
      <c r="J63" s="8"/>
    </row>
    <row r="64" spans="1:10" x14ac:dyDescent="0.25">
      <c r="A64" s="12" t="s">
        <v>1280</v>
      </c>
      <c r="B64" s="12" t="s">
        <v>12</v>
      </c>
      <c r="I64" s="7"/>
      <c r="J64" s="8"/>
    </row>
    <row r="65" spans="1:10" ht="26.25" x14ac:dyDescent="0.4">
      <c r="A65" s="13">
        <f>+A62</f>
        <v>61</v>
      </c>
      <c r="B65" s="13">
        <f>+B62</f>
        <v>167</v>
      </c>
      <c r="C65" s="14" t="s">
        <v>13</v>
      </c>
      <c r="D65" s="1"/>
      <c r="E65" s="1"/>
      <c r="F65" s="1"/>
      <c r="G65" s="1"/>
      <c r="H65" s="1"/>
      <c r="I65" s="8"/>
      <c r="J65" s="8"/>
    </row>
    <row r="66" spans="1:10" x14ac:dyDescent="0.25">
      <c r="I66" s="7"/>
      <c r="J66" s="7"/>
    </row>
    <row r="67" spans="1:10" x14ac:dyDescent="0.25">
      <c r="I67" s="7"/>
      <c r="J67" s="7"/>
    </row>
    <row r="68" spans="1:10" x14ac:dyDescent="0.25">
      <c r="A68" s="15" t="s">
        <v>1820</v>
      </c>
      <c r="B68" s="15" t="s">
        <v>1</v>
      </c>
      <c r="C68" s="15" t="s">
        <v>1250</v>
      </c>
      <c r="D68" s="15" t="s">
        <v>3</v>
      </c>
      <c r="E68" s="15" t="s">
        <v>4</v>
      </c>
      <c r="F68" s="15" t="s">
        <v>5</v>
      </c>
      <c r="G68" s="15" t="s">
        <v>6</v>
      </c>
      <c r="H68" s="15" t="s">
        <v>7</v>
      </c>
      <c r="I68" s="16"/>
      <c r="J68" s="16"/>
    </row>
    <row r="69" spans="1:10" x14ac:dyDescent="0.25">
      <c r="A69" s="69" t="s">
        <v>1788</v>
      </c>
      <c r="B69" s="69">
        <v>2</v>
      </c>
      <c r="C69" s="5" t="s">
        <v>1793</v>
      </c>
      <c r="D69" s="5"/>
      <c r="E69" s="5"/>
      <c r="F69" s="5"/>
      <c r="G69" s="5"/>
      <c r="H69" s="55">
        <v>1136</v>
      </c>
      <c r="I69" s="7"/>
      <c r="J69" s="16"/>
    </row>
    <row r="70" spans="1:10" x14ac:dyDescent="0.25">
      <c r="A70" s="10">
        <v>1</v>
      </c>
      <c r="B70" s="10">
        <f>SUM(B69)</f>
        <v>2</v>
      </c>
      <c r="H70" s="116">
        <f>SUM(H69)</f>
        <v>1136</v>
      </c>
      <c r="I70" s="7"/>
      <c r="J70" s="16"/>
    </row>
    <row r="71" spans="1:10" x14ac:dyDescent="0.25">
      <c r="H71" s="116"/>
      <c r="I71" s="7"/>
      <c r="J71" s="16"/>
    </row>
    <row r="72" spans="1:10" x14ac:dyDescent="0.25">
      <c r="A72" s="12" t="s">
        <v>1280</v>
      </c>
      <c r="B72" s="12" t="s">
        <v>12</v>
      </c>
      <c r="I72" s="7"/>
      <c r="J72" s="16"/>
    </row>
    <row r="73" spans="1:10" ht="26.25" x14ac:dyDescent="0.4">
      <c r="A73" s="13">
        <f>+A70</f>
        <v>1</v>
      </c>
      <c r="B73" s="13">
        <f>+B70</f>
        <v>2</v>
      </c>
      <c r="C73" s="19" t="s">
        <v>1695</v>
      </c>
      <c r="D73" s="15"/>
      <c r="E73" s="15"/>
      <c r="F73" s="15"/>
      <c r="G73" s="15"/>
      <c r="H73" s="15"/>
      <c r="I73" s="16"/>
      <c r="J73" s="16"/>
    </row>
    <row r="75" spans="1:10" x14ac:dyDescent="0.25">
      <c r="E75" s="12" t="s">
        <v>1280</v>
      </c>
      <c r="F75" s="12" t="s">
        <v>12</v>
      </c>
    </row>
    <row r="76" spans="1:10" ht="26.25" x14ac:dyDescent="0.4">
      <c r="E76" s="13">
        <f>+A65+A73</f>
        <v>62</v>
      </c>
      <c r="F76" s="13">
        <f>+B65+B73</f>
        <v>169</v>
      </c>
      <c r="G76" s="17" t="s">
        <v>7</v>
      </c>
      <c r="H76" s="18">
        <f>+H62+H70</f>
        <v>61993</v>
      </c>
    </row>
    <row r="78" spans="1:10" ht="27.75" x14ac:dyDescent="0.4">
      <c r="A78" s="209" t="s">
        <v>16</v>
      </c>
      <c r="B78" s="209"/>
      <c r="C78" s="209"/>
      <c r="D78" s="209"/>
      <c r="E78" s="209"/>
      <c r="F78" s="209"/>
      <c r="G78" s="209"/>
      <c r="H78" s="209"/>
      <c r="I78" s="209"/>
      <c r="J78" s="209"/>
    </row>
    <row r="79" spans="1:10" ht="30.75" customHeight="1" x14ac:dyDescent="0.4">
      <c r="A79" s="214" t="s">
        <v>1433</v>
      </c>
      <c r="B79" s="214"/>
      <c r="C79" s="214"/>
      <c r="D79" s="214"/>
      <c r="E79" s="214"/>
      <c r="F79" s="214"/>
      <c r="G79" s="214"/>
      <c r="H79" s="214"/>
      <c r="I79" s="108"/>
      <c r="J79" s="108"/>
    </row>
    <row r="80" spans="1:10" x14ac:dyDescent="0.25">
      <c r="A80" s="28" t="s">
        <v>0</v>
      </c>
      <c r="B80" s="52" t="s">
        <v>1</v>
      </c>
      <c r="C80" s="29" t="s">
        <v>1250</v>
      </c>
      <c r="D80" s="52" t="s">
        <v>3</v>
      </c>
      <c r="E80" s="52" t="s">
        <v>4</v>
      </c>
      <c r="F80" s="52" t="s">
        <v>5</v>
      </c>
      <c r="G80" s="52" t="s">
        <v>6</v>
      </c>
      <c r="H80" s="52" t="s">
        <v>7</v>
      </c>
      <c r="I80" s="20"/>
      <c r="J80" s="20"/>
    </row>
    <row r="81" spans="1:10" x14ac:dyDescent="0.25">
      <c r="A81" s="47" t="s">
        <v>2293</v>
      </c>
      <c r="B81" s="48">
        <v>5</v>
      </c>
      <c r="C81" s="49" t="s">
        <v>3219</v>
      </c>
      <c r="D81" s="48" t="s">
        <v>3220</v>
      </c>
      <c r="E81" s="48" t="s">
        <v>1243</v>
      </c>
      <c r="F81" s="48"/>
      <c r="G81" s="47"/>
      <c r="H81" s="50">
        <v>1635</v>
      </c>
      <c r="J81" s="20"/>
    </row>
    <row r="82" spans="1:10" ht="45" x14ac:dyDescent="0.25">
      <c r="A82" s="47" t="s">
        <v>2293</v>
      </c>
      <c r="B82" s="48">
        <v>5</v>
      </c>
      <c r="C82" s="215" t="s">
        <v>3221</v>
      </c>
      <c r="D82" s="48" t="s">
        <v>3222</v>
      </c>
      <c r="E82" s="48" t="s">
        <v>1243</v>
      </c>
      <c r="F82" s="48"/>
      <c r="G82" s="47"/>
      <c r="H82" s="50">
        <v>2450</v>
      </c>
      <c r="J82" s="20"/>
    </row>
    <row r="83" spans="1:10" x14ac:dyDescent="0.25">
      <c r="A83" s="47" t="s">
        <v>1014</v>
      </c>
      <c r="B83" s="48">
        <v>1</v>
      </c>
      <c r="C83" s="49" t="s">
        <v>3223</v>
      </c>
      <c r="D83" s="48" t="s">
        <v>1851</v>
      </c>
      <c r="E83" s="48"/>
      <c r="F83" s="48"/>
      <c r="G83" s="47"/>
      <c r="H83" s="50">
        <v>310</v>
      </c>
      <c r="J83" s="20"/>
    </row>
    <row r="84" spans="1:10" x14ac:dyDescent="0.25">
      <c r="A84" s="47" t="s">
        <v>1014</v>
      </c>
      <c r="B84" s="48">
        <v>2</v>
      </c>
      <c r="C84" s="49" t="s">
        <v>3224</v>
      </c>
      <c r="D84" s="48" t="s">
        <v>2986</v>
      </c>
      <c r="E84" s="48"/>
      <c r="F84" s="48"/>
      <c r="G84" s="47"/>
      <c r="H84" s="50">
        <v>668.8</v>
      </c>
      <c r="J84" s="20"/>
    </row>
    <row r="85" spans="1:10" x14ac:dyDescent="0.25">
      <c r="A85" s="47" t="s">
        <v>1014</v>
      </c>
      <c r="B85" s="48">
        <v>1</v>
      </c>
      <c r="C85" s="49" t="s">
        <v>3225</v>
      </c>
      <c r="D85" s="48" t="s">
        <v>3226</v>
      </c>
      <c r="E85" s="48"/>
      <c r="F85" s="48"/>
      <c r="G85" s="47"/>
      <c r="H85" s="50">
        <v>318.39999999999998</v>
      </c>
      <c r="J85" s="20"/>
    </row>
    <row r="86" spans="1:10" x14ac:dyDescent="0.25">
      <c r="A86" s="25">
        <v>5</v>
      </c>
      <c r="B86" s="26">
        <f>SUM(B81:B85)</f>
        <v>14</v>
      </c>
      <c r="H86" s="27">
        <f>SUM(H81:H85)</f>
        <v>5382.2</v>
      </c>
      <c r="J86" s="20"/>
    </row>
    <row r="87" spans="1:10" x14ac:dyDescent="0.25">
      <c r="A87" s="28"/>
      <c r="B87" s="29"/>
      <c r="C87" s="20"/>
      <c r="D87" s="20"/>
      <c r="E87" s="20"/>
      <c r="F87" s="20"/>
      <c r="G87" s="20"/>
      <c r="H87" s="30"/>
      <c r="I87" s="20"/>
      <c r="J87" s="20"/>
    </row>
    <row r="88" spans="1:10" x14ac:dyDescent="0.25">
      <c r="A88" s="31"/>
      <c r="B88" s="26"/>
      <c r="H88" s="27"/>
    </row>
    <row r="90" spans="1:10" x14ac:dyDescent="0.25">
      <c r="A90" s="32"/>
      <c r="B90" s="32"/>
      <c r="C90" s="32"/>
      <c r="D90" s="32"/>
      <c r="E90" s="32"/>
      <c r="F90" s="32"/>
      <c r="G90" s="32"/>
      <c r="H90" s="32"/>
      <c r="I90" s="33"/>
      <c r="J90" s="33"/>
    </row>
    <row r="91" spans="1:10" x14ac:dyDescent="0.25">
      <c r="I91" s="7"/>
      <c r="J91" s="33"/>
    </row>
    <row r="92" spans="1:10" ht="21" x14ac:dyDescent="0.35">
      <c r="A92" s="12" t="s">
        <v>1280</v>
      </c>
      <c r="B92" s="12" t="s">
        <v>12</v>
      </c>
      <c r="G92" s="17" t="s">
        <v>7</v>
      </c>
      <c r="H92" s="34">
        <f>+H86</f>
        <v>5382.2</v>
      </c>
      <c r="I92" s="7"/>
      <c r="J92" s="33"/>
    </row>
    <row r="93" spans="1:10" ht="26.25" x14ac:dyDescent="0.4">
      <c r="A93" s="35">
        <f>+A86</f>
        <v>5</v>
      </c>
      <c r="B93" s="35">
        <f>+B86</f>
        <v>14</v>
      </c>
      <c r="C93" s="36" t="s">
        <v>14</v>
      </c>
      <c r="D93" s="32"/>
      <c r="E93" s="32"/>
      <c r="F93" s="32"/>
      <c r="G93" s="32"/>
      <c r="H93" s="32"/>
      <c r="I93" s="33"/>
      <c r="J93" s="33"/>
    </row>
    <row r="95" spans="1:10" x14ac:dyDescent="0.25">
      <c r="E95" s="12" t="s">
        <v>1280</v>
      </c>
      <c r="F95" s="12" t="s">
        <v>12</v>
      </c>
    </row>
    <row r="96" spans="1:10" ht="26.25" x14ac:dyDescent="0.4">
      <c r="E96" s="35">
        <f>+A65+A73+A93</f>
        <v>67</v>
      </c>
      <c r="F96" s="35">
        <f>+B65+B73+B93</f>
        <v>183</v>
      </c>
      <c r="G96" s="17" t="s">
        <v>41</v>
      </c>
      <c r="H96" s="34">
        <f>+H76+H92</f>
        <v>67375.199999999997</v>
      </c>
    </row>
  </sheetData>
  <mergeCells count="4">
    <mergeCell ref="A1:J1"/>
    <mergeCell ref="A78:J78"/>
    <mergeCell ref="A2:H2"/>
    <mergeCell ref="A79:H7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119"/>
  <sheetViews>
    <sheetView topLeftCell="A95" workbookViewId="0">
      <pane xSplit="1" topLeftCell="E1" activePane="topRight" state="frozen"/>
      <selection pane="topRight" activeCell="E120" sqref="E120"/>
    </sheetView>
  </sheetViews>
  <sheetFormatPr baseColWidth="10" defaultRowHeight="15" x14ac:dyDescent="0.25"/>
  <cols>
    <col min="1" max="1" width="9" customWidth="1"/>
    <col min="2" max="2" width="13.7109375" customWidth="1"/>
    <col min="3" max="3" width="79.140625" customWidth="1"/>
    <col min="4" max="4" width="32.5703125" customWidth="1"/>
    <col min="5" max="5" width="17.28515625" customWidth="1"/>
    <col min="6" max="6" width="13.85546875" customWidth="1"/>
    <col min="7" max="7" width="25.7109375" customWidth="1"/>
    <col min="8" max="8" width="21.28515625" customWidth="1"/>
    <col min="10" max="10" width="11.42578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1" customHeight="1" x14ac:dyDescent="0.25">
      <c r="A2" s="213" t="s">
        <v>1528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1.5" customHeight="1" x14ac:dyDescent="0.25">
      <c r="A4" s="204">
        <v>1298</v>
      </c>
      <c r="B4" s="204">
        <v>3</v>
      </c>
      <c r="C4" s="205" t="s">
        <v>1251</v>
      </c>
      <c r="D4" s="61" t="s">
        <v>1259</v>
      </c>
      <c r="E4" s="61" t="s">
        <v>1266</v>
      </c>
      <c r="F4" s="62" t="s">
        <v>1272</v>
      </c>
      <c r="G4" s="61" t="s">
        <v>9</v>
      </c>
      <c r="H4" s="104">
        <v>1071</v>
      </c>
      <c r="I4" s="7"/>
      <c r="J4" s="8"/>
    </row>
    <row r="5" spans="1:10" ht="46.5" customHeight="1" x14ac:dyDescent="0.25">
      <c r="A5" s="204">
        <v>1300</v>
      </c>
      <c r="B5" s="204">
        <v>3</v>
      </c>
      <c r="C5" s="205" t="s">
        <v>1252</v>
      </c>
      <c r="D5" s="61" t="s">
        <v>1260</v>
      </c>
      <c r="E5" s="61" t="s">
        <v>1267</v>
      </c>
      <c r="F5" s="62" t="s">
        <v>1272</v>
      </c>
      <c r="G5" s="61" t="s">
        <v>9</v>
      </c>
      <c r="H5" s="104">
        <v>582</v>
      </c>
      <c r="I5" s="7"/>
      <c r="J5" s="8"/>
    </row>
    <row r="6" spans="1:10" x14ac:dyDescent="0.25">
      <c r="A6" s="22">
        <v>1302</v>
      </c>
      <c r="B6" s="22">
        <v>3</v>
      </c>
      <c r="C6" s="206" t="s">
        <v>1253</v>
      </c>
      <c r="D6" s="93" t="s">
        <v>1419</v>
      </c>
      <c r="E6" s="93" t="s">
        <v>1268</v>
      </c>
      <c r="F6" s="64">
        <v>1999</v>
      </c>
      <c r="G6" s="93" t="s">
        <v>9</v>
      </c>
      <c r="H6" s="207">
        <v>978</v>
      </c>
      <c r="I6" s="7"/>
      <c r="J6" s="8"/>
    </row>
    <row r="7" spans="1:10" x14ac:dyDescent="0.25">
      <c r="A7" s="22">
        <v>1304</v>
      </c>
      <c r="B7" s="22">
        <v>3</v>
      </c>
      <c r="C7" s="206" t="s">
        <v>1254</v>
      </c>
      <c r="D7" s="93" t="s">
        <v>1261</v>
      </c>
      <c r="E7" s="93" t="s">
        <v>1269</v>
      </c>
      <c r="F7" s="64">
        <v>1997</v>
      </c>
      <c r="G7" s="93" t="s">
        <v>9</v>
      </c>
      <c r="H7" s="207">
        <v>582</v>
      </c>
      <c r="I7" s="7"/>
      <c r="J7" s="8"/>
    </row>
    <row r="8" spans="1:10" x14ac:dyDescent="0.25">
      <c r="A8" s="22">
        <v>1305</v>
      </c>
      <c r="B8" s="22">
        <v>3</v>
      </c>
      <c r="C8" s="92" t="s">
        <v>1255</v>
      </c>
      <c r="D8" s="93" t="s">
        <v>1420</v>
      </c>
      <c r="E8" s="93" t="s">
        <v>1270</v>
      </c>
      <c r="F8" s="6"/>
      <c r="G8" s="93" t="s">
        <v>9</v>
      </c>
      <c r="H8" s="207">
        <v>660</v>
      </c>
      <c r="I8" s="7"/>
      <c r="J8" s="8"/>
    </row>
    <row r="9" spans="1:10" x14ac:dyDescent="0.25">
      <c r="A9" s="22">
        <v>1306</v>
      </c>
      <c r="B9" s="22">
        <v>3</v>
      </c>
      <c r="C9" s="92" t="s">
        <v>1256</v>
      </c>
      <c r="D9" s="93" t="s">
        <v>1262</v>
      </c>
      <c r="E9" s="93" t="s">
        <v>1271</v>
      </c>
      <c r="F9" s="6"/>
      <c r="G9" s="93" t="s">
        <v>9</v>
      </c>
      <c r="H9" s="207">
        <v>1836</v>
      </c>
      <c r="I9" s="7"/>
      <c r="J9" s="8"/>
    </row>
    <row r="10" spans="1:10" x14ac:dyDescent="0.25">
      <c r="A10" s="22">
        <v>1307</v>
      </c>
      <c r="B10" s="22">
        <v>3</v>
      </c>
      <c r="C10" s="92" t="s">
        <v>1421</v>
      </c>
      <c r="D10" s="93" t="s">
        <v>1263</v>
      </c>
      <c r="E10" s="93" t="s">
        <v>1271</v>
      </c>
      <c r="F10" s="6"/>
      <c r="G10" s="93" t="s">
        <v>9</v>
      </c>
      <c r="H10" s="207">
        <v>891</v>
      </c>
      <c r="I10" s="7"/>
      <c r="J10" s="8"/>
    </row>
    <row r="11" spans="1:10" x14ac:dyDescent="0.25">
      <c r="A11" s="22">
        <v>1308</v>
      </c>
      <c r="B11" s="22">
        <v>3</v>
      </c>
      <c r="C11" s="92" t="s">
        <v>1257</v>
      </c>
      <c r="D11" s="93" t="s">
        <v>1264</v>
      </c>
      <c r="E11" s="93" t="s">
        <v>1270</v>
      </c>
      <c r="F11" s="6"/>
      <c r="G11" s="93" t="s">
        <v>9</v>
      </c>
      <c r="H11" s="207">
        <v>1038</v>
      </c>
      <c r="I11" s="7"/>
      <c r="J11" s="8"/>
    </row>
    <row r="12" spans="1:10" x14ac:dyDescent="0.25">
      <c r="A12" s="22">
        <v>1309</v>
      </c>
      <c r="B12" s="22">
        <v>3</v>
      </c>
      <c r="C12" s="92" t="s">
        <v>1258</v>
      </c>
      <c r="D12" s="93" t="s">
        <v>1265</v>
      </c>
      <c r="E12" s="24"/>
      <c r="F12" s="6"/>
      <c r="G12" s="93" t="s">
        <v>9</v>
      </c>
      <c r="H12" s="207">
        <v>2292</v>
      </c>
      <c r="I12" s="7"/>
      <c r="J12" s="8"/>
    </row>
    <row r="13" spans="1:10" x14ac:dyDescent="0.25">
      <c r="A13" s="22">
        <v>1310</v>
      </c>
      <c r="B13" s="22">
        <v>3</v>
      </c>
      <c r="C13" s="92" t="s">
        <v>1258</v>
      </c>
      <c r="D13" s="93" t="s">
        <v>1265</v>
      </c>
      <c r="E13" s="24"/>
      <c r="F13" s="6"/>
      <c r="G13" s="93" t="s">
        <v>9</v>
      </c>
      <c r="H13" s="207">
        <v>2292</v>
      </c>
      <c r="I13" s="7"/>
      <c r="J13" s="8"/>
    </row>
    <row r="14" spans="1:10" x14ac:dyDescent="0.25">
      <c r="A14" s="10">
        <v>11</v>
      </c>
      <c r="B14" s="10">
        <f>SUM(B4:B13)</f>
        <v>30</v>
      </c>
      <c r="H14" s="11">
        <f>SUM(H4:H13)</f>
        <v>12222</v>
      </c>
      <c r="I14" s="7"/>
      <c r="J14" s="8"/>
    </row>
    <row r="15" spans="1:10" x14ac:dyDescent="0.25">
      <c r="I15" s="7"/>
      <c r="J15" s="8"/>
    </row>
    <row r="16" spans="1:10" x14ac:dyDescent="0.25">
      <c r="A16" s="12" t="s">
        <v>1280</v>
      </c>
      <c r="B16" s="12" t="s">
        <v>12</v>
      </c>
      <c r="I16" s="7"/>
      <c r="J16" s="8"/>
    </row>
    <row r="17" spans="1:10" ht="26.25" x14ac:dyDescent="0.4">
      <c r="A17" s="13">
        <f>+A14</f>
        <v>11</v>
      </c>
      <c r="B17" s="13">
        <f>+B14</f>
        <v>30</v>
      </c>
      <c r="C17" s="14" t="s">
        <v>13</v>
      </c>
      <c r="D17" s="1"/>
      <c r="E17" s="1"/>
      <c r="F17" s="1"/>
      <c r="G17" s="1"/>
      <c r="H17" s="1"/>
      <c r="I17" s="8"/>
      <c r="J17" s="8"/>
    </row>
    <row r="18" spans="1:10" x14ac:dyDescent="0.25">
      <c r="I18" s="7"/>
      <c r="J18" s="7"/>
    </row>
    <row r="19" spans="1:10" x14ac:dyDescent="0.25">
      <c r="I19" s="7"/>
      <c r="J19" s="7"/>
    </row>
    <row r="20" spans="1:10" x14ac:dyDescent="0.25">
      <c r="A20" s="15" t="s">
        <v>1820</v>
      </c>
      <c r="B20" s="15" t="s">
        <v>1</v>
      </c>
      <c r="C20" s="15" t="s">
        <v>1250</v>
      </c>
      <c r="D20" s="15" t="s">
        <v>3</v>
      </c>
      <c r="E20" s="15" t="s">
        <v>4</v>
      </c>
      <c r="F20" s="15" t="s">
        <v>5</v>
      </c>
      <c r="G20" s="15" t="s">
        <v>6</v>
      </c>
      <c r="H20" s="15" t="s">
        <v>7</v>
      </c>
      <c r="I20" s="16"/>
      <c r="J20" s="16"/>
    </row>
    <row r="21" spans="1:10" x14ac:dyDescent="0.25">
      <c r="A21" s="69">
        <v>473</v>
      </c>
      <c r="B21" s="69">
        <v>5</v>
      </c>
      <c r="C21" s="5" t="s">
        <v>1769</v>
      </c>
      <c r="D21" s="5"/>
      <c r="E21" s="5"/>
      <c r="F21" s="5"/>
      <c r="G21" s="5" t="s">
        <v>9</v>
      </c>
      <c r="H21" s="55">
        <v>3150</v>
      </c>
      <c r="I21" s="7"/>
      <c r="J21" s="16"/>
    </row>
    <row r="22" spans="1:10" x14ac:dyDescent="0.25">
      <c r="A22" s="69">
        <v>473</v>
      </c>
      <c r="B22" s="69">
        <v>5</v>
      </c>
      <c r="C22" s="5" t="s">
        <v>1771</v>
      </c>
      <c r="D22" s="5"/>
      <c r="E22" s="5"/>
      <c r="F22" s="5"/>
      <c r="G22" s="5" t="s">
        <v>9</v>
      </c>
      <c r="H22" s="55">
        <v>5450</v>
      </c>
      <c r="I22" s="7"/>
      <c r="J22" s="16"/>
    </row>
    <row r="23" spans="1:10" x14ac:dyDescent="0.25">
      <c r="A23" s="69">
        <v>473</v>
      </c>
      <c r="B23" s="69">
        <v>5</v>
      </c>
      <c r="C23" s="5" t="s">
        <v>1770</v>
      </c>
      <c r="D23" s="5"/>
      <c r="E23" s="5"/>
      <c r="F23" s="5"/>
      <c r="G23" s="5" t="s">
        <v>9</v>
      </c>
      <c r="H23" s="55">
        <v>1900</v>
      </c>
      <c r="I23" s="7"/>
      <c r="J23" s="16"/>
    </row>
    <row r="24" spans="1:10" x14ac:dyDescent="0.25">
      <c r="A24" s="69">
        <v>473</v>
      </c>
      <c r="B24" s="69">
        <v>5</v>
      </c>
      <c r="C24" s="5" t="s">
        <v>1772</v>
      </c>
      <c r="D24" s="5"/>
      <c r="E24" s="5"/>
      <c r="F24" s="5"/>
      <c r="G24" s="5" t="s">
        <v>9</v>
      </c>
      <c r="H24" s="55">
        <v>3800</v>
      </c>
      <c r="I24" s="7"/>
      <c r="J24" s="16"/>
    </row>
    <row r="25" spans="1:10" x14ac:dyDescent="0.25">
      <c r="A25" s="69">
        <v>473</v>
      </c>
      <c r="B25" s="69">
        <v>5</v>
      </c>
      <c r="C25" s="5" t="s">
        <v>1773</v>
      </c>
      <c r="D25" s="5"/>
      <c r="E25" s="5"/>
      <c r="F25" s="5"/>
      <c r="G25" s="5" t="s">
        <v>9</v>
      </c>
      <c r="H25" s="55">
        <v>3850</v>
      </c>
      <c r="I25" s="7"/>
      <c r="J25" s="16"/>
    </row>
    <row r="26" spans="1:10" x14ac:dyDescent="0.25">
      <c r="A26" s="69">
        <v>473</v>
      </c>
      <c r="B26" s="69">
        <v>5</v>
      </c>
      <c r="C26" s="5" t="s">
        <v>1774</v>
      </c>
      <c r="D26" s="5"/>
      <c r="E26" s="5"/>
      <c r="F26" s="5"/>
      <c r="G26" s="5" t="s">
        <v>9</v>
      </c>
      <c r="H26" s="55">
        <v>1675</v>
      </c>
      <c r="I26" s="7"/>
      <c r="J26" s="16"/>
    </row>
    <row r="27" spans="1:10" x14ac:dyDescent="0.25">
      <c r="A27" s="69">
        <v>473</v>
      </c>
      <c r="B27" s="69">
        <v>5</v>
      </c>
      <c r="C27" s="5" t="s">
        <v>1775</v>
      </c>
      <c r="D27" s="5"/>
      <c r="E27" s="5"/>
      <c r="F27" s="5"/>
      <c r="G27" s="5" t="s">
        <v>9</v>
      </c>
      <c r="H27" s="55">
        <v>1910</v>
      </c>
      <c r="I27" s="7"/>
      <c r="J27" s="16"/>
    </row>
    <row r="28" spans="1:10" x14ac:dyDescent="0.25">
      <c r="A28" s="69">
        <v>473</v>
      </c>
      <c r="B28" s="69">
        <v>5</v>
      </c>
      <c r="C28" s="5" t="s">
        <v>1776</v>
      </c>
      <c r="D28" s="5"/>
      <c r="E28" s="5"/>
      <c r="F28" s="5"/>
      <c r="G28" s="5" t="s">
        <v>9</v>
      </c>
      <c r="H28" s="55">
        <v>1675</v>
      </c>
      <c r="I28" s="7"/>
      <c r="J28" s="16"/>
    </row>
    <row r="29" spans="1:10" x14ac:dyDescent="0.25">
      <c r="A29" s="10">
        <v>8</v>
      </c>
      <c r="B29" s="10">
        <f>SUM(B21:B28)</f>
        <v>40</v>
      </c>
      <c r="H29" s="116">
        <f>SUM(H21:H28)</f>
        <v>23410</v>
      </c>
      <c r="I29" s="7"/>
      <c r="J29" s="16"/>
    </row>
    <row r="30" spans="1:10" x14ac:dyDescent="0.25">
      <c r="H30" s="116"/>
      <c r="I30" s="7"/>
      <c r="J30" s="16"/>
    </row>
    <row r="31" spans="1:10" x14ac:dyDescent="0.25">
      <c r="A31" s="12" t="s">
        <v>1280</v>
      </c>
      <c r="B31" s="12" t="s">
        <v>12</v>
      </c>
      <c r="I31" s="7"/>
      <c r="J31" s="16"/>
    </row>
    <row r="32" spans="1:10" ht="26.25" x14ac:dyDescent="0.4">
      <c r="A32" s="13">
        <f>+A29</f>
        <v>8</v>
      </c>
      <c r="B32" s="13">
        <f>+B29</f>
        <v>40</v>
      </c>
      <c r="C32" s="19" t="s">
        <v>1695</v>
      </c>
      <c r="D32" s="15"/>
      <c r="E32" s="15"/>
      <c r="F32" s="15"/>
      <c r="G32" s="15"/>
      <c r="H32" s="15"/>
      <c r="I32" s="16"/>
      <c r="J32" s="16"/>
    </row>
    <row r="34" spans="1:10" x14ac:dyDescent="0.25">
      <c r="E34" s="12" t="s">
        <v>1280</v>
      </c>
      <c r="F34" s="12" t="s">
        <v>12</v>
      </c>
    </row>
    <row r="35" spans="1:10" ht="26.25" x14ac:dyDescent="0.4">
      <c r="E35" s="13">
        <f>+A17+A32</f>
        <v>19</v>
      </c>
      <c r="F35" s="13">
        <f>+B17+B32</f>
        <v>70</v>
      </c>
      <c r="G35" s="17" t="s">
        <v>7</v>
      </c>
      <c r="H35" s="18">
        <f>+H14+H29</f>
        <v>35632</v>
      </c>
    </row>
    <row r="37" spans="1:10" ht="27.75" x14ac:dyDescent="0.4">
      <c r="A37" s="209" t="s">
        <v>16</v>
      </c>
      <c r="B37" s="209"/>
      <c r="C37" s="209"/>
      <c r="D37" s="209"/>
      <c r="E37" s="209"/>
      <c r="F37" s="209"/>
      <c r="G37" s="209"/>
      <c r="H37" s="209"/>
      <c r="I37" s="209"/>
      <c r="J37" s="209"/>
    </row>
    <row r="38" spans="1:10" x14ac:dyDescent="0.25">
      <c r="A38" s="212" t="s">
        <v>1528</v>
      </c>
      <c r="B38" s="212"/>
      <c r="C38" s="212"/>
      <c r="D38" s="212"/>
      <c r="E38" s="212"/>
      <c r="F38" s="212"/>
      <c r="G38" s="212"/>
      <c r="H38" s="212"/>
      <c r="I38" s="20"/>
      <c r="J38" s="20"/>
    </row>
    <row r="39" spans="1:10" x14ac:dyDescent="0.25">
      <c r="A39" s="52" t="s">
        <v>1846</v>
      </c>
      <c r="B39" s="52" t="s">
        <v>1</v>
      </c>
      <c r="C39" s="29" t="s">
        <v>1250</v>
      </c>
      <c r="D39" s="52" t="s">
        <v>3</v>
      </c>
      <c r="E39" s="52" t="s">
        <v>4</v>
      </c>
      <c r="F39" s="52" t="s">
        <v>5</v>
      </c>
      <c r="G39" s="52" t="s">
        <v>6</v>
      </c>
      <c r="H39" s="52" t="s">
        <v>7</v>
      </c>
      <c r="I39" s="20"/>
      <c r="J39" s="20"/>
    </row>
    <row r="40" spans="1:10" x14ac:dyDescent="0.25">
      <c r="A40" s="47" t="s">
        <v>1014</v>
      </c>
      <c r="B40" s="48">
        <v>4</v>
      </c>
      <c r="C40" s="49" t="s">
        <v>3227</v>
      </c>
      <c r="D40" s="48" t="s">
        <v>3228</v>
      </c>
      <c r="E40" s="48"/>
      <c r="F40" s="48"/>
      <c r="G40" s="47"/>
      <c r="H40" s="50">
        <v>441.6</v>
      </c>
      <c r="J40" s="20"/>
    </row>
    <row r="41" spans="1:10" x14ac:dyDescent="0.25">
      <c r="A41" s="47" t="s">
        <v>1014</v>
      </c>
      <c r="B41" s="48">
        <v>5</v>
      </c>
      <c r="C41" s="49" t="s">
        <v>3229</v>
      </c>
      <c r="D41" s="48" t="s">
        <v>2986</v>
      </c>
      <c r="E41" s="48"/>
      <c r="F41" s="48"/>
      <c r="G41" s="47"/>
      <c r="H41" s="50">
        <v>1272</v>
      </c>
      <c r="J41" s="20"/>
    </row>
    <row r="42" spans="1:10" x14ac:dyDescent="0.25">
      <c r="A42" s="47" t="s">
        <v>1014</v>
      </c>
      <c r="B42" s="48">
        <v>5</v>
      </c>
      <c r="C42" s="49" t="s">
        <v>3230</v>
      </c>
      <c r="D42" s="48" t="s">
        <v>3231</v>
      </c>
      <c r="E42" s="48"/>
      <c r="F42" s="48"/>
      <c r="G42" s="47"/>
      <c r="H42" s="50">
        <v>952</v>
      </c>
      <c r="J42" s="20"/>
    </row>
    <row r="43" spans="1:10" x14ac:dyDescent="0.25">
      <c r="A43" s="47" t="s">
        <v>1014</v>
      </c>
      <c r="B43" s="48">
        <v>1</v>
      </c>
      <c r="C43" s="49" t="s">
        <v>3232</v>
      </c>
      <c r="D43" s="48" t="s">
        <v>2358</v>
      </c>
      <c r="E43" s="48"/>
      <c r="F43" s="48"/>
      <c r="G43" s="47"/>
      <c r="H43" s="50">
        <v>246.4</v>
      </c>
      <c r="J43" s="20"/>
    </row>
    <row r="44" spans="1:10" x14ac:dyDescent="0.25">
      <c r="A44" s="47" t="s">
        <v>1014</v>
      </c>
      <c r="B44" s="48">
        <v>3</v>
      </c>
      <c r="C44" s="49" t="s">
        <v>3233</v>
      </c>
      <c r="D44" s="48" t="s">
        <v>3234</v>
      </c>
      <c r="E44" s="48"/>
      <c r="F44" s="48"/>
      <c r="G44" s="47"/>
      <c r="H44" s="50">
        <v>667.2</v>
      </c>
      <c r="J44" s="20"/>
    </row>
    <row r="45" spans="1:10" x14ac:dyDescent="0.25">
      <c r="A45" s="47" t="s">
        <v>1014</v>
      </c>
      <c r="B45" s="48">
        <v>4</v>
      </c>
      <c r="C45" s="49" t="s">
        <v>3235</v>
      </c>
      <c r="D45" s="48" t="s">
        <v>2167</v>
      </c>
      <c r="E45" s="48"/>
      <c r="F45" s="48"/>
      <c r="G45" s="47"/>
      <c r="H45" s="50">
        <v>633.6</v>
      </c>
      <c r="J45" s="20"/>
    </row>
    <row r="46" spans="1:10" x14ac:dyDescent="0.25">
      <c r="A46" s="47" t="s">
        <v>1014</v>
      </c>
      <c r="B46" s="48">
        <v>5</v>
      </c>
      <c r="C46" s="49" t="s">
        <v>3236</v>
      </c>
      <c r="D46" s="48" t="s">
        <v>3237</v>
      </c>
      <c r="E46" s="48"/>
      <c r="F46" s="48"/>
      <c r="G46" s="47"/>
      <c r="H46" s="50">
        <v>832</v>
      </c>
      <c r="J46" s="20"/>
    </row>
    <row r="47" spans="1:10" x14ac:dyDescent="0.25">
      <c r="A47" s="47" t="s">
        <v>1014</v>
      </c>
      <c r="B47" s="48">
        <v>3</v>
      </c>
      <c r="C47" s="49" t="s">
        <v>3238</v>
      </c>
      <c r="D47" s="48" t="s">
        <v>3239</v>
      </c>
      <c r="E47" s="48"/>
      <c r="F47" s="48"/>
      <c r="G47" s="47"/>
      <c r="H47" s="50">
        <v>715.2</v>
      </c>
      <c r="J47" s="20"/>
    </row>
    <row r="48" spans="1:10" x14ac:dyDescent="0.25">
      <c r="A48" s="47" t="s">
        <v>1014</v>
      </c>
      <c r="B48" s="48">
        <v>1</v>
      </c>
      <c r="C48" s="49" t="s">
        <v>3240</v>
      </c>
      <c r="D48" s="48" t="s">
        <v>3241</v>
      </c>
      <c r="E48" s="48"/>
      <c r="F48" s="48"/>
      <c r="G48" s="47"/>
      <c r="H48" s="50">
        <v>198.4</v>
      </c>
      <c r="J48" s="20"/>
    </row>
    <row r="49" spans="1:10" x14ac:dyDescent="0.25">
      <c r="A49" s="47" t="s">
        <v>1014</v>
      </c>
      <c r="B49" s="48">
        <v>2</v>
      </c>
      <c r="C49" s="49" t="s">
        <v>3242</v>
      </c>
      <c r="D49" s="48" t="s">
        <v>2963</v>
      </c>
      <c r="E49" s="48"/>
      <c r="F49" s="48"/>
      <c r="G49" s="47"/>
      <c r="H49" s="50">
        <v>396.8</v>
      </c>
      <c r="J49" s="20"/>
    </row>
    <row r="50" spans="1:10" x14ac:dyDescent="0.25">
      <c r="A50" s="47" t="s">
        <v>1014</v>
      </c>
      <c r="B50" s="48">
        <v>3</v>
      </c>
      <c r="C50" s="49" t="s">
        <v>3243</v>
      </c>
      <c r="D50" s="48" t="s">
        <v>3244</v>
      </c>
      <c r="E50" s="48"/>
      <c r="F50" s="48"/>
      <c r="G50" s="47"/>
      <c r="H50" s="50">
        <v>403.2</v>
      </c>
      <c r="J50" s="20"/>
    </row>
    <row r="51" spans="1:10" x14ac:dyDescent="0.25">
      <c r="A51" s="47" t="s">
        <v>1014</v>
      </c>
      <c r="B51" s="48">
        <v>4</v>
      </c>
      <c r="C51" s="49" t="s">
        <v>3245</v>
      </c>
      <c r="D51" s="48" t="s">
        <v>3246</v>
      </c>
      <c r="E51" s="48"/>
      <c r="F51" s="48"/>
      <c r="G51" s="47"/>
      <c r="H51" s="50">
        <v>825.6</v>
      </c>
      <c r="J51" s="20"/>
    </row>
    <row r="52" spans="1:10" x14ac:dyDescent="0.25">
      <c r="A52" s="47" t="s">
        <v>3247</v>
      </c>
      <c r="B52" s="48">
        <v>5</v>
      </c>
      <c r="C52" s="49" t="s">
        <v>3248</v>
      </c>
      <c r="D52" s="48" t="s">
        <v>3249</v>
      </c>
      <c r="E52" s="48"/>
      <c r="F52" s="48"/>
      <c r="G52" s="47"/>
      <c r="H52" s="50">
        <v>927.5</v>
      </c>
      <c r="J52" s="20"/>
    </row>
    <row r="53" spans="1:10" x14ac:dyDescent="0.25">
      <c r="A53" s="47" t="s">
        <v>3247</v>
      </c>
      <c r="B53" s="48">
        <v>5</v>
      </c>
      <c r="C53" s="49" t="s">
        <v>3250</v>
      </c>
      <c r="D53" s="48" t="s">
        <v>3251</v>
      </c>
      <c r="E53" s="48"/>
      <c r="F53" s="48"/>
      <c r="G53" s="47"/>
      <c r="H53" s="50">
        <v>1120</v>
      </c>
      <c r="J53" s="20"/>
    </row>
    <row r="54" spans="1:10" x14ac:dyDescent="0.25">
      <c r="A54" s="47" t="s">
        <v>3247</v>
      </c>
      <c r="B54" s="48">
        <v>5</v>
      </c>
      <c r="C54" s="49" t="s">
        <v>3252</v>
      </c>
      <c r="D54" s="48" t="s">
        <v>3253</v>
      </c>
      <c r="E54" s="48"/>
      <c r="F54" s="48"/>
      <c r="G54" s="47"/>
      <c r="H54" s="50">
        <v>542.5</v>
      </c>
      <c r="J54" s="20"/>
    </row>
    <row r="55" spans="1:10" x14ac:dyDescent="0.25">
      <c r="A55" s="47" t="s">
        <v>3247</v>
      </c>
      <c r="B55" s="48">
        <v>5</v>
      </c>
      <c r="C55" s="49" t="s">
        <v>3254</v>
      </c>
      <c r="D55" s="48" t="s">
        <v>3255</v>
      </c>
      <c r="E55" s="48"/>
      <c r="F55" s="48"/>
      <c r="G55" s="47"/>
      <c r="H55" s="50">
        <v>997.5</v>
      </c>
      <c r="J55" s="20"/>
    </row>
    <row r="56" spans="1:10" x14ac:dyDescent="0.25">
      <c r="A56" s="47" t="s">
        <v>3247</v>
      </c>
      <c r="B56" s="48">
        <v>5</v>
      </c>
      <c r="C56" s="49" t="s">
        <v>3256</v>
      </c>
      <c r="D56" s="48" t="s">
        <v>3257</v>
      </c>
      <c r="E56" s="48"/>
      <c r="F56" s="48"/>
      <c r="G56" s="47"/>
      <c r="H56" s="50">
        <v>577.5</v>
      </c>
      <c r="J56" s="20"/>
    </row>
    <row r="57" spans="1:10" x14ac:dyDescent="0.25">
      <c r="A57" s="47" t="s">
        <v>3247</v>
      </c>
      <c r="B57" s="48">
        <v>5</v>
      </c>
      <c r="C57" s="49" t="s">
        <v>3258</v>
      </c>
      <c r="D57" s="48" t="s">
        <v>1851</v>
      </c>
      <c r="E57" s="48"/>
      <c r="F57" s="48"/>
      <c r="G57" s="47"/>
      <c r="H57" s="50">
        <v>647.5</v>
      </c>
      <c r="J57" s="20"/>
    </row>
    <row r="58" spans="1:10" x14ac:dyDescent="0.25">
      <c r="A58" s="47" t="s">
        <v>3247</v>
      </c>
      <c r="B58" s="48">
        <v>5</v>
      </c>
      <c r="C58" s="49" t="s">
        <v>3259</v>
      </c>
      <c r="D58" s="48" t="s">
        <v>3260</v>
      </c>
      <c r="E58" s="48"/>
      <c r="F58" s="48"/>
      <c r="G58" s="47"/>
      <c r="H58" s="50">
        <v>525</v>
      </c>
      <c r="J58" s="20"/>
    </row>
    <row r="59" spans="1:10" x14ac:dyDescent="0.25">
      <c r="A59" s="47" t="s">
        <v>3247</v>
      </c>
      <c r="B59" s="48">
        <v>5</v>
      </c>
      <c r="C59" s="49" t="s">
        <v>3261</v>
      </c>
      <c r="D59" s="48" t="s">
        <v>1851</v>
      </c>
      <c r="E59" s="48"/>
      <c r="F59" s="48"/>
      <c r="G59" s="47"/>
      <c r="H59" s="50">
        <v>612.5</v>
      </c>
      <c r="J59" s="20"/>
    </row>
    <row r="60" spans="1:10" x14ac:dyDescent="0.25">
      <c r="A60" s="47" t="s">
        <v>3247</v>
      </c>
      <c r="B60" s="48">
        <v>5</v>
      </c>
      <c r="C60" s="49" t="s">
        <v>3262</v>
      </c>
      <c r="D60" s="48" t="s">
        <v>2077</v>
      </c>
      <c r="E60" s="48"/>
      <c r="F60" s="48"/>
      <c r="G60" s="47"/>
      <c r="H60" s="50">
        <v>962.5</v>
      </c>
      <c r="J60" s="20"/>
    </row>
    <row r="61" spans="1:10" x14ac:dyDescent="0.25">
      <c r="A61" s="47" t="s">
        <v>3247</v>
      </c>
      <c r="B61" s="48">
        <v>5</v>
      </c>
      <c r="C61" s="49" t="s">
        <v>3263</v>
      </c>
      <c r="D61" s="48"/>
      <c r="E61" s="48"/>
      <c r="F61" s="48"/>
      <c r="G61" s="47"/>
      <c r="H61" s="50">
        <v>1032.5</v>
      </c>
      <c r="J61" s="20"/>
    </row>
    <row r="62" spans="1:10" x14ac:dyDescent="0.25">
      <c r="A62" s="47" t="s">
        <v>3247</v>
      </c>
      <c r="B62" s="48">
        <v>5</v>
      </c>
      <c r="C62" s="49" t="s">
        <v>3264</v>
      </c>
      <c r="D62" s="48" t="s">
        <v>3237</v>
      </c>
      <c r="E62" s="48"/>
      <c r="F62" s="48"/>
      <c r="G62" s="47"/>
      <c r="H62" s="50">
        <v>577.5</v>
      </c>
      <c r="J62" s="20"/>
    </row>
    <row r="63" spans="1:10" x14ac:dyDescent="0.25">
      <c r="A63" s="47" t="s">
        <v>2938</v>
      </c>
      <c r="B63" s="48">
        <v>5</v>
      </c>
      <c r="C63" s="49" t="s">
        <v>3265</v>
      </c>
      <c r="D63" s="48"/>
      <c r="E63" s="48" t="s">
        <v>3266</v>
      </c>
      <c r="F63" s="48"/>
      <c r="G63" s="47"/>
      <c r="H63" s="50">
        <v>1665</v>
      </c>
      <c r="J63" s="20"/>
    </row>
    <row r="64" spans="1:10" x14ac:dyDescent="0.25">
      <c r="A64" s="47" t="s">
        <v>2938</v>
      </c>
      <c r="B64" s="48">
        <v>5</v>
      </c>
      <c r="C64" s="49" t="s">
        <v>3267</v>
      </c>
      <c r="D64" s="48"/>
      <c r="E64" s="48" t="s">
        <v>2749</v>
      </c>
      <c r="F64" s="48"/>
      <c r="G64" s="47"/>
      <c r="H64" s="50">
        <v>1845</v>
      </c>
      <c r="J64" s="20"/>
    </row>
    <row r="65" spans="1:10" x14ac:dyDescent="0.25">
      <c r="A65" s="47" t="s">
        <v>2938</v>
      </c>
      <c r="B65" s="48">
        <v>5</v>
      </c>
      <c r="C65" s="49" t="s">
        <v>3268</v>
      </c>
      <c r="D65" s="48"/>
      <c r="E65" s="48" t="s">
        <v>2749</v>
      </c>
      <c r="F65" s="48"/>
      <c r="G65" s="47"/>
      <c r="H65" s="50">
        <v>2025</v>
      </c>
      <c r="J65" s="20"/>
    </row>
    <row r="66" spans="1:10" x14ac:dyDescent="0.25">
      <c r="A66" s="47" t="s">
        <v>2938</v>
      </c>
      <c r="B66" s="48">
        <v>5</v>
      </c>
      <c r="C66" s="49" t="s">
        <v>3269</v>
      </c>
      <c r="D66" s="48"/>
      <c r="E66" s="48" t="s">
        <v>3270</v>
      </c>
      <c r="F66" s="48"/>
      <c r="G66" s="47"/>
      <c r="H66" s="50">
        <v>725</v>
      </c>
      <c r="J66" s="20"/>
    </row>
    <row r="67" spans="1:10" x14ac:dyDescent="0.25">
      <c r="A67" s="47" t="s">
        <v>2938</v>
      </c>
      <c r="B67" s="48">
        <v>5</v>
      </c>
      <c r="C67" s="49" t="s">
        <v>3271</v>
      </c>
      <c r="D67" s="48"/>
      <c r="E67" s="48" t="s">
        <v>3270</v>
      </c>
      <c r="F67" s="48"/>
      <c r="G67" s="47"/>
      <c r="H67" s="50">
        <v>1250</v>
      </c>
      <c r="J67" s="20"/>
    </row>
    <row r="68" spans="1:10" x14ac:dyDescent="0.25">
      <c r="A68" s="47" t="s">
        <v>2938</v>
      </c>
      <c r="B68" s="48">
        <v>5</v>
      </c>
      <c r="C68" s="49" t="s">
        <v>3272</v>
      </c>
      <c r="D68" s="48"/>
      <c r="E68" s="48" t="s">
        <v>2749</v>
      </c>
      <c r="F68" s="48"/>
      <c r="G68" s="47"/>
      <c r="H68" s="50">
        <v>1785</v>
      </c>
      <c r="J68" s="20"/>
    </row>
    <row r="69" spans="1:10" x14ac:dyDescent="0.25">
      <c r="A69" s="47" t="s">
        <v>2938</v>
      </c>
      <c r="B69" s="48">
        <v>5</v>
      </c>
      <c r="C69" s="49" t="s">
        <v>3273</v>
      </c>
      <c r="D69" s="48"/>
      <c r="E69" s="48" t="s">
        <v>3266</v>
      </c>
      <c r="F69" s="48"/>
      <c r="G69" s="47"/>
      <c r="H69" s="50">
        <v>1950</v>
      </c>
      <c r="J69" s="20"/>
    </row>
    <row r="70" spans="1:10" x14ac:dyDescent="0.25">
      <c r="A70" s="47" t="s">
        <v>2938</v>
      </c>
      <c r="B70" s="48">
        <v>5</v>
      </c>
      <c r="C70" s="49" t="s">
        <v>3274</v>
      </c>
      <c r="D70" s="48"/>
      <c r="E70" s="48" t="s">
        <v>2749</v>
      </c>
      <c r="F70" s="48"/>
      <c r="G70" s="47"/>
      <c r="H70" s="50">
        <v>1935</v>
      </c>
      <c r="J70" s="20"/>
    </row>
    <row r="71" spans="1:10" x14ac:dyDescent="0.25">
      <c r="A71" s="47" t="s">
        <v>2938</v>
      </c>
      <c r="B71" s="48">
        <v>5</v>
      </c>
      <c r="C71" s="49" t="s">
        <v>3275</v>
      </c>
      <c r="D71" s="48"/>
      <c r="E71" s="48" t="s">
        <v>3266</v>
      </c>
      <c r="F71" s="48"/>
      <c r="G71" s="47"/>
      <c r="H71" s="50">
        <v>2085</v>
      </c>
      <c r="J71" s="20"/>
    </row>
    <row r="72" spans="1:10" x14ac:dyDescent="0.25">
      <c r="A72" s="47" t="s">
        <v>2938</v>
      </c>
      <c r="B72" s="48">
        <v>5</v>
      </c>
      <c r="C72" s="215" t="s">
        <v>3276</v>
      </c>
      <c r="D72" s="48"/>
      <c r="E72" s="48" t="s">
        <v>3266</v>
      </c>
      <c r="F72" s="48"/>
      <c r="G72" s="47"/>
      <c r="H72" s="50">
        <v>1605</v>
      </c>
      <c r="J72" s="20"/>
    </row>
    <row r="73" spans="1:10" x14ac:dyDescent="0.25">
      <c r="A73" s="47" t="s">
        <v>2938</v>
      </c>
      <c r="B73" s="48">
        <v>5</v>
      </c>
      <c r="C73" s="215" t="s">
        <v>3277</v>
      </c>
      <c r="D73" s="48"/>
      <c r="E73" s="48" t="s">
        <v>2749</v>
      </c>
      <c r="F73" s="48"/>
      <c r="G73" s="47"/>
      <c r="H73" s="50">
        <v>2025</v>
      </c>
      <c r="J73" s="20"/>
    </row>
    <row r="74" spans="1:10" x14ac:dyDescent="0.25">
      <c r="A74" s="47" t="s">
        <v>1174</v>
      </c>
      <c r="B74" s="48">
        <v>5</v>
      </c>
      <c r="C74" s="215" t="s">
        <v>3278</v>
      </c>
      <c r="D74" s="48"/>
      <c r="E74" s="48"/>
      <c r="F74" s="48"/>
      <c r="G74" s="47"/>
      <c r="H74" s="50">
        <v>1950.75</v>
      </c>
      <c r="J74" s="20"/>
    </row>
    <row r="75" spans="1:10" x14ac:dyDescent="0.25">
      <c r="A75" s="47" t="s">
        <v>1174</v>
      </c>
      <c r="B75" s="48">
        <v>5</v>
      </c>
      <c r="C75" s="215" t="s">
        <v>3279</v>
      </c>
      <c r="D75" s="48"/>
      <c r="E75" s="48"/>
      <c r="F75" s="48"/>
      <c r="G75" s="47"/>
      <c r="H75" s="50">
        <v>1058.25</v>
      </c>
      <c r="J75" s="20"/>
    </row>
    <row r="76" spans="1:10" x14ac:dyDescent="0.25">
      <c r="A76" s="47" t="s">
        <v>1174</v>
      </c>
      <c r="B76" s="48">
        <v>5</v>
      </c>
      <c r="C76" s="215" t="s">
        <v>3280</v>
      </c>
      <c r="D76" s="48"/>
      <c r="E76" s="48"/>
      <c r="F76" s="48"/>
      <c r="G76" s="47"/>
      <c r="H76" s="50">
        <v>2078.25</v>
      </c>
      <c r="J76" s="20"/>
    </row>
    <row r="77" spans="1:10" x14ac:dyDescent="0.25">
      <c r="A77" s="47" t="s">
        <v>1174</v>
      </c>
      <c r="B77" s="48">
        <v>2</v>
      </c>
      <c r="C77" s="215" t="s">
        <v>3281</v>
      </c>
      <c r="D77" s="48"/>
      <c r="E77" s="48"/>
      <c r="F77" s="48"/>
      <c r="G77" s="47"/>
      <c r="H77" s="50">
        <v>678.3</v>
      </c>
      <c r="J77" s="20"/>
    </row>
    <row r="78" spans="1:10" x14ac:dyDescent="0.25">
      <c r="A78" s="47" t="s">
        <v>1174</v>
      </c>
      <c r="B78" s="48">
        <v>5</v>
      </c>
      <c r="C78" s="215" t="s">
        <v>3282</v>
      </c>
      <c r="D78" s="48"/>
      <c r="E78" s="48"/>
      <c r="F78" s="48"/>
      <c r="G78" s="47"/>
      <c r="H78" s="50">
        <v>633.25</v>
      </c>
      <c r="J78" s="20"/>
    </row>
    <row r="79" spans="1:10" x14ac:dyDescent="0.25">
      <c r="A79" s="47" t="s">
        <v>1174</v>
      </c>
      <c r="B79" s="48">
        <v>2</v>
      </c>
      <c r="C79" s="215" t="s">
        <v>3283</v>
      </c>
      <c r="D79" s="48"/>
      <c r="E79" s="48"/>
      <c r="F79" s="48"/>
      <c r="G79" s="47"/>
      <c r="H79" s="50">
        <v>1375.3</v>
      </c>
      <c r="J79" s="20"/>
    </row>
    <row r="80" spans="1:10" x14ac:dyDescent="0.25">
      <c r="A80" s="47" t="s">
        <v>638</v>
      </c>
      <c r="B80" s="48">
        <v>10</v>
      </c>
      <c r="C80" s="49" t="s">
        <v>3284</v>
      </c>
      <c r="D80" s="48"/>
      <c r="E80" s="48"/>
      <c r="F80" s="48"/>
      <c r="G80" s="47"/>
      <c r="H80" s="50">
        <v>4440</v>
      </c>
      <c r="J80" s="20"/>
    </row>
    <row r="81" spans="1:10" x14ac:dyDescent="0.25">
      <c r="A81" s="47" t="s">
        <v>581</v>
      </c>
      <c r="B81" s="48">
        <v>10</v>
      </c>
      <c r="C81" s="49" t="s">
        <v>3285</v>
      </c>
      <c r="D81" s="48"/>
      <c r="E81" s="48"/>
      <c r="F81" s="48"/>
      <c r="G81" s="47"/>
      <c r="H81" s="50">
        <v>600</v>
      </c>
      <c r="J81" s="20"/>
    </row>
    <row r="82" spans="1:10" x14ac:dyDescent="0.25">
      <c r="A82" s="47" t="s">
        <v>581</v>
      </c>
      <c r="B82" s="48">
        <v>5</v>
      </c>
      <c r="C82" s="49" t="s">
        <v>3286</v>
      </c>
      <c r="D82" s="48"/>
      <c r="E82" s="48"/>
      <c r="F82" s="48"/>
      <c r="G82" s="47"/>
      <c r="H82" s="50">
        <v>1256.25</v>
      </c>
      <c r="J82" s="20"/>
    </row>
    <row r="83" spans="1:10" x14ac:dyDescent="0.25">
      <c r="A83" s="47" t="s">
        <v>581</v>
      </c>
      <c r="B83" s="48">
        <v>5</v>
      </c>
      <c r="C83" s="49" t="s">
        <v>3287</v>
      </c>
      <c r="D83" s="48"/>
      <c r="E83" s="48"/>
      <c r="F83" s="48"/>
      <c r="G83" s="47"/>
      <c r="H83" s="50">
        <v>2475</v>
      </c>
      <c r="J83" s="20"/>
    </row>
    <row r="84" spans="1:10" x14ac:dyDescent="0.25">
      <c r="A84" s="47" t="s">
        <v>581</v>
      </c>
      <c r="B84" s="48">
        <v>5</v>
      </c>
      <c r="C84" s="49" t="s">
        <v>3288</v>
      </c>
      <c r="D84" s="48"/>
      <c r="E84" s="48"/>
      <c r="F84" s="48"/>
      <c r="G84" s="47"/>
      <c r="H84" s="50">
        <v>350</v>
      </c>
      <c r="J84" s="20"/>
    </row>
    <row r="85" spans="1:10" x14ac:dyDescent="0.25">
      <c r="A85" s="47" t="s">
        <v>581</v>
      </c>
      <c r="B85" s="48">
        <v>3</v>
      </c>
      <c r="C85" s="49" t="s">
        <v>3289</v>
      </c>
      <c r="D85" s="48"/>
      <c r="E85" s="48"/>
      <c r="F85" s="48"/>
      <c r="G85" s="47"/>
      <c r="H85" s="50">
        <v>1912.5</v>
      </c>
      <c r="J85" s="20"/>
    </row>
    <row r="86" spans="1:10" x14ac:dyDescent="0.25">
      <c r="A86" s="47" t="s">
        <v>581</v>
      </c>
      <c r="B86" s="48">
        <v>3</v>
      </c>
      <c r="C86" s="49" t="s">
        <v>3290</v>
      </c>
      <c r="D86" s="48"/>
      <c r="E86" s="48"/>
      <c r="F86" s="48"/>
      <c r="G86" s="47"/>
      <c r="H86" s="50">
        <v>1912.5</v>
      </c>
      <c r="J86" s="20"/>
    </row>
    <row r="87" spans="1:10" x14ac:dyDescent="0.25">
      <c r="A87" s="47" t="s">
        <v>581</v>
      </c>
      <c r="B87" s="48">
        <v>3</v>
      </c>
      <c r="C87" s="49" t="s">
        <v>3291</v>
      </c>
      <c r="D87" s="48"/>
      <c r="E87" s="48"/>
      <c r="F87" s="48"/>
      <c r="G87" s="47"/>
      <c r="H87" s="50">
        <v>1710</v>
      </c>
      <c r="J87" s="20"/>
    </row>
    <row r="88" spans="1:10" x14ac:dyDescent="0.25">
      <c r="A88" s="47" t="s">
        <v>581</v>
      </c>
      <c r="B88" s="48">
        <v>3</v>
      </c>
      <c r="C88" s="49" t="s">
        <v>3292</v>
      </c>
      <c r="D88" s="48"/>
      <c r="E88" s="48"/>
      <c r="F88" s="48"/>
      <c r="G88" s="47"/>
      <c r="H88" s="50">
        <v>1777.5</v>
      </c>
      <c r="J88" s="20"/>
    </row>
    <row r="89" spans="1:10" x14ac:dyDescent="0.25">
      <c r="A89" s="47" t="s">
        <v>3293</v>
      </c>
      <c r="B89" s="48">
        <v>2</v>
      </c>
      <c r="C89" s="49" t="s">
        <v>3294</v>
      </c>
      <c r="D89" s="48" t="s">
        <v>3295</v>
      </c>
      <c r="E89" s="48" t="s">
        <v>3296</v>
      </c>
      <c r="F89" s="48"/>
      <c r="G89" s="47"/>
      <c r="H89" s="50">
        <v>530.4</v>
      </c>
      <c r="J89" s="20"/>
    </row>
    <row r="90" spans="1:10" x14ac:dyDescent="0.25">
      <c r="A90" s="47" t="s">
        <v>3293</v>
      </c>
      <c r="B90" s="48">
        <v>2</v>
      </c>
      <c r="C90" s="49" t="s">
        <v>3297</v>
      </c>
      <c r="D90" s="48" t="s">
        <v>3298</v>
      </c>
      <c r="E90" s="48" t="s">
        <v>3299</v>
      </c>
      <c r="F90" s="48"/>
      <c r="G90" s="47"/>
      <c r="H90" s="50">
        <v>636</v>
      </c>
      <c r="J90" s="20"/>
    </row>
    <row r="91" spans="1:10" x14ac:dyDescent="0.25">
      <c r="A91" s="47" t="s">
        <v>3293</v>
      </c>
      <c r="B91" s="48">
        <v>2</v>
      </c>
      <c r="C91" s="49" t="s">
        <v>3300</v>
      </c>
      <c r="D91" s="48" t="s">
        <v>3301</v>
      </c>
      <c r="E91" s="48" t="s">
        <v>3302</v>
      </c>
      <c r="F91" s="48"/>
      <c r="G91" s="47"/>
      <c r="H91" s="50">
        <v>924.48</v>
      </c>
      <c r="J91" s="20"/>
    </row>
    <row r="92" spans="1:10" x14ac:dyDescent="0.25">
      <c r="A92" s="47" t="s">
        <v>3303</v>
      </c>
      <c r="B92" s="48">
        <v>1</v>
      </c>
      <c r="C92" s="49" t="s">
        <v>3304</v>
      </c>
      <c r="D92" s="48" t="s">
        <v>3305</v>
      </c>
      <c r="E92" s="48" t="s">
        <v>3306</v>
      </c>
      <c r="F92" s="48"/>
      <c r="G92" s="47"/>
      <c r="H92" s="50">
        <v>265.2</v>
      </c>
      <c r="J92" s="20"/>
    </row>
    <row r="93" spans="1:10" x14ac:dyDescent="0.25">
      <c r="A93" s="47" t="s">
        <v>3293</v>
      </c>
      <c r="B93" s="48">
        <v>1</v>
      </c>
      <c r="C93" s="49" t="s">
        <v>3307</v>
      </c>
      <c r="D93" s="48" t="s">
        <v>3308</v>
      </c>
      <c r="E93" s="48" t="s">
        <v>3309</v>
      </c>
      <c r="F93" s="48"/>
      <c r="G93" s="47"/>
      <c r="H93" s="50">
        <v>399.6</v>
      </c>
      <c r="J93" s="20"/>
    </row>
    <row r="94" spans="1:10" x14ac:dyDescent="0.25">
      <c r="A94" s="47" t="s">
        <v>3293</v>
      </c>
      <c r="B94" s="48">
        <v>2</v>
      </c>
      <c r="C94" s="49" t="s">
        <v>3310</v>
      </c>
      <c r="D94" s="48" t="s">
        <v>2379</v>
      </c>
      <c r="E94" s="48" t="s">
        <v>3311</v>
      </c>
      <c r="F94" s="48"/>
      <c r="G94" s="47"/>
      <c r="H94" s="50">
        <v>1110.72</v>
      </c>
      <c r="J94" s="20"/>
    </row>
    <row r="95" spans="1:10" x14ac:dyDescent="0.25">
      <c r="A95" s="47" t="s">
        <v>3293</v>
      </c>
      <c r="B95" s="48">
        <v>2</v>
      </c>
      <c r="C95" s="49" t="s">
        <v>3312</v>
      </c>
      <c r="D95" s="48" t="s">
        <v>3313</v>
      </c>
      <c r="E95" s="48" t="s">
        <v>3306</v>
      </c>
      <c r="F95" s="48"/>
      <c r="G95" s="47"/>
      <c r="H95" s="50">
        <v>1272</v>
      </c>
      <c r="J95" s="20"/>
    </row>
    <row r="96" spans="1:10" x14ac:dyDescent="0.25">
      <c r="A96" s="47" t="s">
        <v>3293</v>
      </c>
      <c r="B96" s="48">
        <v>2</v>
      </c>
      <c r="C96" s="49" t="s">
        <v>3314</v>
      </c>
      <c r="D96" s="48" t="s">
        <v>3315</v>
      </c>
      <c r="E96" s="48" t="s">
        <v>3316</v>
      </c>
      <c r="F96" s="48"/>
      <c r="G96" s="47"/>
      <c r="H96" s="50">
        <v>719.04</v>
      </c>
      <c r="J96" s="20"/>
    </row>
    <row r="97" spans="1:10" x14ac:dyDescent="0.25">
      <c r="A97" s="47" t="s">
        <v>3293</v>
      </c>
      <c r="B97" s="48">
        <v>1</v>
      </c>
      <c r="C97" s="49" t="s">
        <v>3317</v>
      </c>
      <c r="D97" s="48" t="s">
        <v>3318</v>
      </c>
      <c r="E97" s="48" t="s">
        <v>3306</v>
      </c>
      <c r="F97" s="48"/>
      <c r="G97" s="47"/>
      <c r="H97" s="50">
        <v>333.84</v>
      </c>
      <c r="J97" s="20"/>
    </row>
    <row r="98" spans="1:10" x14ac:dyDescent="0.25">
      <c r="A98" s="47" t="s">
        <v>3293</v>
      </c>
      <c r="B98" s="48">
        <v>1</v>
      </c>
      <c r="C98" s="49" t="s">
        <v>3319</v>
      </c>
      <c r="D98" s="48" t="s">
        <v>3320</v>
      </c>
      <c r="E98" s="48" t="s">
        <v>3306</v>
      </c>
      <c r="F98" s="48"/>
      <c r="G98" s="47"/>
      <c r="H98" s="50">
        <v>642</v>
      </c>
      <c r="J98" s="20"/>
    </row>
    <row r="99" spans="1:10" x14ac:dyDescent="0.25">
      <c r="A99" s="47" t="s">
        <v>3293</v>
      </c>
      <c r="B99" s="48">
        <v>1</v>
      </c>
      <c r="C99" s="49" t="s">
        <v>3321</v>
      </c>
      <c r="D99" s="48" t="s">
        <v>3322</v>
      </c>
      <c r="E99" s="48" t="s">
        <v>3306</v>
      </c>
      <c r="F99" s="48"/>
      <c r="G99" s="47"/>
      <c r="H99" s="50">
        <v>477.12</v>
      </c>
      <c r="J99" s="20"/>
    </row>
    <row r="100" spans="1:10" x14ac:dyDescent="0.25">
      <c r="A100" s="47" t="s">
        <v>3293</v>
      </c>
      <c r="B100" s="48">
        <v>1</v>
      </c>
      <c r="C100" s="49" t="s">
        <v>3323</v>
      </c>
      <c r="D100" s="48" t="s">
        <v>3324</v>
      </c>
      <c r="E100" s="48" t="s">
        <v>3325</v>
      </c>
      <c r="F100" s="48"/>
      <c r="G100" s="47"/>
      <c r="H100" s="50">
        <v>415.2</v>
      </c>
      <c r="J100" s="20"/>
    </row>
    <row r="101" spans="1:10" x14ac:dyDescent="0.25">
      <c r="A101" s="47" t="s">
        <v>3303</v>
      </c>
      <c r="B101" s="48">
        <v>2</v>
      </c>
      <c r="C101" s="49" t="s">
        <v>3326</v>
      </c>
      <c r="D101" s="48" t="s">
        <v>3327</v>
      </c>
      <c r="E101" s="48" t="s">
        <v>3306</v>
      </c>
      <c r="F101" s="48"/>
      <c r="G101" s="47"/>
      <c r="H101" s="50">
        <v>844.8</v>
      </c>
      <c r="J101" s="20"/>
    </row>
    <row r="102" spans="1:10" x14ac:dyDescent="0.25">
      <c r="A102" s="24" t="s">
        <v>3293</v>
      </c>
      <c r="B102" s="22">
        <v>2</v>
      </c>
      <c r="C102" s="23" t="s">
        <v>3328</v>
      </c>
      <c r="D102" s="22" t="s">
        <v>3329</v>
      </c>
      <c r="E102" s="22" t="s">
        <v>3306</v>
      </c>
      <c r="F102" s="22"/>
      <c r="G102" s="24"/>
      <c r="H102" s="21">
        <v>1059.8399999999999</v>
      </c>
      <c r="J102" s="20"/>
    </row>
    <row r="103" spans="1:10" x14ac:dyDescent="0.25">
      <c r="A103" s="24" t="s">
        <v>3293</v>
      </c>
      <c r="B103" s="22">
        <v>2</v>
      </c>
      <c r="C103" s="23" t="s">
        <v>3330</v>
      </c>
      <c r="D103" s="22" t="s">
        <v>3331</v>
      </c>
      <c r="E103" s="22" t="s">
        <v>3306</v>
      </c>
      <c r="F103" s="22"/>
      <c r="G103" s="24"/>
      <c r="H103" s="21">
        <v>1438.08</v>
      </c>
      <c r="J103" s="20"/>
    </row>
    <row r="104" spans="1:10" x14ac:dyDescent="0.25">
      <c r="A104" s="24" t="s">
        <v>3293</v>
      </c>
      <c r="B104" s="22">
        <v>2</v>
      </c>
      <c r="C104" s="23" t="s">
        <v>3332</v>
      </c>
      <c r="D104" s="22" t="s">
        <v>3333</v>
      </c>
      <c r="E104" s="22" t="s">
        <v>3334</v>
      </c>
      <c r="F104" s="22"/>
      <c r="G104" s="24"/>
      <c r="H104" s="21">
        <v>688.8</v>
      </c>
      <c r="J104" s="20"/>
    </row>
    <row r="105" spans="1:10" x14ac:dyDescent="0.25">
      <c r="A105" s="24" t="s">
        <v>3293</v>
      </c>
      <c r="B105" s="22">
        <v>2</v>
      </c>
      <c r="C105" s="23" t="s">
        <v>3335</v>
      </c>
      <c r="D105" s="22" t="s">
        <v>3336</v>
      </c>
      <c r="E105" s="22" t="s">
        <v>3334</v>
      </c>
      <c r="F105" s="22"/>
      <c r="G105" s="24"/>
      <c r="H105" s="21">
        <v>794.88</v>
      </c>
      <c r="J105" s="20"/>
    </row>
    <row r="106" spans="1:10" x14ac:dyDescent="0.25">
      <c r="A106" s="24" t="s">
        <v>3303</v>
      </c>
      <c r="B106" s="22">
        <v>3</v>
      </c>
      <c r="C106" s="23" t="s">
        <v>3337</v>
      </c>
      <c r="D106" s="22" t="s">
        <v>3338</v>
      </c>
      <c r="E106" s="22" t="s">
        <v>3339</v>
      </c>
      <c r="F106" s="22"/>
      <c r="G106" s="24"/>
      <c r="H106" s="21">
        <v>2782.08</v>
      </c>
      <c r="J106" s="20"/>
    </row>
    <row r="107" spans="1:10" x14ac:dyDescent="0.25">
      <c r="A107" s="24" t="s">
        <v>2636</v>
      </c>
      <c r="B107" s="22">
        <v>5</v>
      </c>
      <c r="C107" s="23" t="s">
        <v>3340</v>
      </c>
      <c r="D107" s="22" t="s">
        <v>3341</v>
      </c>
      <c r="E107" s="22"/>
      <c r="F107" s="22"/>
      <c r="G107" s="24"/>
      <c r="H107" s="21">
        <v>3280</v>
      </c>
      <c r="J107" s="20"/>
    </row>
    <row r="108" spans="1:10" x14ac:dyDescent="0.25">
      <c r="A108" s="24" t="s">
        <v>2636</v>
      </c>
      <c r="B108" s="22">
        <v>4</v>
      </c>
      <c r="C108" s="23" t="s">
        <v>3342</v>
      </c>
      <c r="D108" s="22" t="s">
        <v>3343</v>
      </c>
      <c r="E108" s="22"/>
      <c r="F108" s="22"/>
      <c r="G108" s="24"/>
      <c r="H108" s="21">
        <v>2464</v>
      </c>
      <c r="J108" s="20"/>
    </row>
    <row r="109" spans="1:10" x14ac:dyDescent="0.25">
      <c r="A109" s="218">
        <v>69</v>
      </c>
      <c r="B109" s="26">
        <f>SUM(B40:B108)</f>
        <v>261</v>
      </c>
      <c r="E109" s="118"/>
      <c r="H109" s="27">
        <f>SUM(H40:H108)</f>
        <v>80287.430000000008</v>
      </c>
      <c r="J109" s="20"/>
    </row>
    <row r="110" spans="1:10" x14ac:dyDescent="0.25">
      <c r="A110" s="28"/>
      <c r="B110" s="29"/>
      <c r="C110" s="20"/>
      <c r="D110" s="20"/>
      <c r="E110" s="20"/>
      <c r="F110" s="20"/>
      <c r="G110" s="20"/>
      <c r="H110" s="30"/>
      <c r="I110" s="20"/>
      <c r="J110" s="20"/>
    </row>
    <row r="111" spans="1:10" x14ac:dyDescent="0.25">
      <c r="A111" s="31"/>
      <c r="B111" s="26"/>
      <c r="H111" s="27"/>
    </row>
    <row r="113" spans="1:10" x14ac:dyDescent="0.25">
      <c r="A113" s="32"/>
      <c r="B113" s="32"/>
      <c r="C113" s="32"/>
      <c r="D113" s="32"/>
      <c r="E113" s="32"/>
      <c r="F113" s="32"/>
      <c r="G113" s="32"/>
      <c r="H113" s="32"/>
      <c r="I113" s="33"/>
      <c r="J113" s="33"/>
    </row>
    <row r="114" spans="1:10" x14ac:dyDescent="0.25">
      <c r="I114" s="7"/>
      <c r="J114" s="33"/>
    </row>
    <row r="115" spans="1:10" ht="21" x14ac:dyDescent="0.35">
      <c r="A115" s="12" t="s">
        <v>1280</v>
      </c>
      <c r="B115" s="12" t="s">
        <v>12</v>
      </c>
      <c r="G115" s="17" t="s">
        <v>7</v>
      </c>
      <c r="H115" s="34">
        <f>+H109</f>
        <v>80287.430000000008</v>
      </c>
      <c r="I115" s="7"/>
      <c r="J115" s="33"/>
    </row>
    <row r="116" spans="1:10" ht="26.25" x14ac:dyDescent="0.4">
      <c r="A116" s="35">
        <f>+A109</f>
        <v>69</v>
      </c>
      <c r="B116" s="35">
        <f>+B109</f>
        <v>261</v>
      </c>
      <c r="C116" s="36" t="s">
        <v>14</v>
      </c>
      <c r="D116" s="32"/>
      <c r="E116" s="32"/>
      <c r="F116" s="32"/>
      <c r="G116" s="32"/>
      <c r="H116" s="32"/>
      <c r="I116" s="33"/>
      <c r="J116" s="33"/>
    </row>
    <row r="118" spans="1:10" x14ac:dyDescent="0.25">
      <c r="E118" s="12" t="s">
        <v>1280</v>
      </c>
      <c r="F118" s="12" t="s">
        <v>12</v>
      </c>
    </row>
    <row r="119" spans="1:10" ht="26.25" x14ac:dyDescent="0.4">
      <c r="E119" s="35">
        <f>+A116+A32+A17</f>
        <v>88</v>
      </c>
      <c r="F119" s="35">
        <f>+B116+B32+B17</f>
        <v>331</v>
      </c>
      <c r="G119" s="17" t="s">
        <v>41</v>
      </c>
      <c r="H119" s="34">
        <f>+H35+H115</f>
        <v>115919.43000000001</v>
      </c>
    </row>
  </sheetData>
  <mergeCells count="4">
    <mergeCell ref="A1:J1"/>
    <mergeCell ref="A37:J37"/>
    <mergeCell ref="A2:J2"/>
    <mergeCell ref="A38:H38"/>
  </mergeCells>
  <pageMargins left="0.7" right="0.7" top="0.75" bottom="0.75" header="0.3" footer="0.3"/>
  <pageSetup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37"/>
  <sheetViews>
    <sheetView workbookViewId="0">
      <selection activeCell="H13" sqref="H13"/>
    </sheetView>
  </sheetViews>
  <sheetFormatPr baseColWidth="10" defaultRowHeight="15" x14ac:dyDescent="0.25"/>
  <cols>
    <col min="3" max="3" width="59" customWidth="1"/>
    <col min="4" max="4" width="49" customWidth="1"/>
    <col min="5" max="5" width="14.7109375" customWidth="1"/>
    <col min="6" max="6" width="13.5703125" customWidth="1"/>
    <col min="7" max="7" width="29.28515625" customWidth="1"/>
    <col min="8" max="8" width="26.42578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4" customHeight="1" x14ac:dyDescent="0.4">
      <c r="A2" s="213" t="s">
        <v>44</v>
      </c>
      <c r="B2" s="213"/>
      <c r="C2" s="213"/>
      <c r="D2" s="213"/>
      <c r="E2" s="213"/>
      <c r="F2" s="213"/>
      <c r="G2" s="213"/>
      <c r="H2" s="213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2"/>
      <c r="B4" s="3"/>
      <c r="C4" s="4"/>
      <c r="D4" s="5"/>
      <c r="E4" s="5"/>
      <c r="F4" s="6"/>
      <c r="G4" s="5"/>
      <c r="H4" s="37"/>
      <c r="I4" s="7"/>
      <c r="J4" s="8"/>
    </row>
    <row r="5" spans="1:10" x14ac:dyDescent="0.25">
      <c r="A5" s="10"/>
      <c r="B5" s="10">
        <f>SUM(B4:B4)</f>
        <v>0</v>
      </c>
      <c r="H5" s="11">
        <f>SUM(H4:H4)</f>
        <v>0</v>
      </c>
      <c r="I5" s="7"/>
      <c r="J5" s="8"/>
    </row>
    <row r="6" spans="1:10" x14ac:dyDescent="0.25">
      <c r="I6" s="7"/>
      <c r="J6" s="8"/>
    </row>
    <row r="7" spans="1:10" x14ac:dyDescent="0.25">
      <c r="A7" s="12" t="s">
        <v>1280</v>
      </c>
      <c r="B7" s="12" t="s">
        <v>12</v>
      </c>
      <c r="I7" s="7"/>
      <c r="J7" s="8"/>
    </row>
    <row r="8" spans="1:10" ht="26.25" x14ac:dyDescent="0.4">
      <c r="A8" s="13">
        <f>+A5</f>
        <v>0</v>
      </c>
      <c r="B8" s="13">
        <f>+B5</f>
        <v>0</v>
      </c>
      <c r="C8" s="14" t="s">
        <v>13</v>
      </c>
      <c r="D8" s="1"/>
      <c r="E8" s="1"/>
      <c r="F8" s="1"/>
      <c r="G8" s="1"/>
      <c r="H8" s="1"/>
      <c r="I8" s="8"/>
      <c r="J8" s="8"/>
    </row>
    <row r="9" spans="1:10" x14ac:dyDescent="0.25">
      <c r="I9" s="7"/>
      <c r="J9" s="7"/>
    </row>
    <row r="10" spans="1:10" x14ac:dyDescent="0.25">
      <c r="I10" s="7"/>
      <c r="J10" s="7"/>
    </row>
    <row r="11" spans="1:10" x14ac:dyDescent="0.25">
      <c r="A11" s="15" t="s">
        <v>1820</v>
      </c>
      <c r="B11" s="15" t="s">
        <v>1</v>
      </c>
      <c r="C11" s="15" t="s">
        <v>1250</v>
      </c>
      <c r="D11" s="15" t="s">
        <v>3</v>
      </c>
      <c r="E11" s="15" t="s">
        <v>4</v>
      </c>
      <c r="F11" s="15" t="s">
        <v>5</v>
      </c>
      <c r="G11" s="15" t="s">
        <v>6</v>
      </c>
      <c r="H11" s="15" t="s">
        <v>7</v>
      </c>
      <c r="I11" s="16"/>
      <c r="J11" s="16"/>
    </row>
    <row r="12" spans="1:10" x14ac:dyDescent="0.25">
      <c r="H12" s="115">
        <f t="shared" ref="H12:H13" si="0">SUM(H5)</f>
        <v>0</v>
      </c>
      <c r="I12" s="7"/>
      <c r="J12" s="16"/>
    </row>
    <row r="13" spans="1:10" x14ac:dyDescent="0.25">
      <c r="H13" s="11">
        <f t="shared" si="0"/>
        <v>0</v>
      </c>
      <c r="I13" s="7"/>
      <c r="J13" s="16"/>
    </row>
    <row r="14" spans="1:10" x14ac:dyDescent="0.25">
      <c r="A14" s="12" t="s">
        <v>1280</v>
      </c>
      <c r="B14" s="12" t="s">
        <v>12</v>
      </c>
      <c r="I14" s="7"/>
      <c r="J14" s="16"/>
    </row>
    <row r="15" spans="1:10" ht="26.25" x14ac:dyDescent="0.4">
      <c r="A15" s="13">
        <f>+A8</f>
        <v>0</v>
      </c>
      <c r="B15" s="13">
        <f>+B8</f>
        <v>0</v>
      </c>
      <c r="C15" s="19" t="s">
        <v>1695</v>
      </c>
      <c r="D15" s="15"/>
      <c r="E15" s="15"/>
      <c r="F15" s="15"/>
      <c r="G15" s="15"/>
      <c r="H15" s="15"/>
      <c r="I15" s="16"/>
      <c r="J15" s="16"/>
    </row>
    <row r="17" spans="1:10" x14ac:dyDescent="0.25">
      <c r="E17" s="12" t="s">
        <v>1280</v>
      </c>
      <c r="F17" s="12" t="s">
        <v>12</v>
      </c>
    </row>
    <row r="18" spans="1:10" ht="26.25" x14ac:dyDescent="0.4">
      <c r="E18" s="13">
        <f>+A8+A15</f>
        <v>0</v>
      </c>
      <c r="F18" s="13">
        <f>+B8+B15</f>
        <v>0</v>
      </c>
      <c r="G18" s="17" t="s">
        <v>7</v>
      </c>
      <c r="H18" s="18">
        <f>+H5</f>
        <v>0</v>
      </c>
    </row>
    <row r="20" spans="1:10" ht="27.75" x14ac:dyDescent="0.4">
      <c r="A20" s="209" t="s">
        <v>16</v>
      </c>
      <c r="B20" s="209"/>
      <c r="C20" s="209"/>
      <c r="D20" s="209"/>
      <c r="E20" s="209"/>
      <c r="F20" s="209"/>
      <c r="G20" s="209"/>
      <c r="H20" s="209"/>
      <c r="I20" s="209"/>
      <c r="J20" s="209"/>
    </row>
    <row r="21" spans="1:10" ht="32.25" customHeight="1" x14ac:dyDescent="0.4">
      <c r="A21" s="214" t="s">
        <v>44</v>
      </c>
      <c r="B21" s="214"/>
      <c r="C21" s="214"/>
      <c r="D21" s="214"/>
      <c r="E21" s="214"/>
      <c r="F21" s="214"/>
      <c r="G21" s="214"/>
      <c r="H21" s="214"/>
      <c r="I21" s="108"/>
      <c r="J21" s="108"/>
    </row>
    <row r="22" spans="1:10" x14ac:dyDescent="0.25">
      <c r="A22" s="52" t="s">
        <v>0</v>
      </c>
      <c r="B22" s="52" t="s">
        <v>1</v>
      </c>
      <c r="C22" s="29" t="s">
        <v>1250</v>
      </c>
      <c r="D22" s="52" t="s">
        <v>3</v>
      </c>
      <c r="E22" s="52" t="s">
        <v>4</v>
      </c>
      <c r="F22" s="52" t="s">
        <v>5</v>
      </c>
      <c r="G22" s="52" t="s">
        <v>6</v>
      </c>
      <c r="H22" s="52" t="s">
        <v>7</v>
      </c>
      <c r="I22" s="20"/>
      <c r="J22" s="20"/>
    </row>
    <row r="23" spans="1:10" x14ac:dyDescent="0.25">
      <c r="A23" s="47"/>
      <c r="B23" s="48"/>
      <c r="C23" s="49"/>
      <c r="D23" s="48"/>
      <c r="E23" s="48"/>
      <c r="F23" s="48"/>
      <c r="G23" s="47"/>
      <c r="H23" s="50"/>
      <c r="J23" s="20"/>
    </row>
    <row r="24" spans="1:10" x14ac:dyDescent="0.25">
      <c r="A24" s="24"/>
      <c r="B24" s="22"/>
      <c r="C24" s="23"/>
      <c r="D24" s="22"/>
      <c r="E24" s="22"/>
      <c r="F24" s="22"/>
      <c r="G24" s="24"/>
      <c r="H24" s="21"/>
      <c r="J24" s="20"/>
    </row>
    <row r="25" spans="1:10" x14ac:dyDescent="0.25">
      <c r="A25" s="24"/>
      <c r="B25" s="22"/>
      <c r="C25" s="23"/>
      <c r="D25" s="22"/>
      <c r="E25" s="22"/>
      <c r="F25" s="22"/>
      <c r="G25" s="24"/>
      <c r="H25" s="21"/>
      <c r="J25" s="20"/>
    </row>
    <row r="26" spans="1:10" x14ac:dyDescent="0.25">
      <c r="A26" s="24"/>
      <c r="B26" s="22"/>
      <c r="C26" s="23"/>
      <c r="D26" s="22"/>
      <c r="E26" s="22"/>
      <c r="F26" s="22"/>
      <c r="G26" s="24"/>
      <c r="H26" s="21"/>
      <c r="J26" s="20"/>
    </row>
    <row r="27" spans="1:10" x14ac:dyDescent="0.25">
      <c r="A27" s="25">
        <v>4</v>
      </c>
      <c r="B27" s="26">
        <f>SUM(B23:B26)</f>
        <v>0</v>
      </c>
      <c r="H27" s="27">
        <f>SUM(H23:H26)</f>
        <v>0</v>
      </c>
      <c r="J27" s="20"/>
    </row>
    <row r="28" spans="1:10" x14ac:dyDescent="0.25">
      <c r="A28" s="28"/>
      <c r="B28" s="29"/>
      <c r="C28" s="20"/>
      <c r="D28" s="20"/>
      <c r="E28" s="20"/>
      <c r="F28" s="20"/>
      <c r="G28" s="20"/>
      <c r="H28" s="30"/>
      <c r="I28" s="20"/>
      <c r="J28" s="20"/>
    </row>
    <row r="29" spans="1:10" x14ac:dyDescent="0.25">
      <c r="A29" s="31"/>
      <c r="B29" s="26"/>
      <c r="H29" s="27"/>
    </row>
    <row r="31" spans="1:10" x14ac:dyDescent="0.25">
      <c r="A31" s="32"/>
      <c r="B31" s="32"/>
      <c r="C31" s="32"/>
      <c r="D31" s="32"/>
      <c r="E31" s="32"/>
      <c r="F31" s="32"/>
      <c r="G31" s="32"/>
      <c r="H31" s="32"/>
      <c r="I31" s="33"/>
      <c r="J31" s="33"/>
    </row>
    <row r="32" spans="1:10" x14ac:dyDescent="0.25">
      <c r="I32" s="7"/>
      <c r="J32" s="33"/>
    </row>
    <row r="33" spans="1:10" ht="21" x14ac:dyDescent="0.35">
      <c r="A33" s="12" t="s">
        <v>1280</v>
      </c>
      <c r="B33" s="12" t="s">
        <v>12</v>
      </c>
      <c r="G33" s="17" t="s">
        <v>7</v>
      </c>
      <c r="H33" s="34">
        <f>+H27</f>
        <v>0</v>
      </c>
      <c r="I33" s="7"/>
      <c r="J33" s="33"/>
    </row>
    <row r="34" spans="1:10" ht="26.25" x14ac:dyDescent="0.4">
      <c r="A34" s="35">
        <f>+A27</f>
        <v>4</v>
      </c>
      <c r="B34" s="35">
        <f>+B27</f>
        <v>0</v>
      </c>
      <c r="C34" s="36" t="s">
        <v>14</v>
      </c>
      <c r="D34" s="32"/>
      <c r="E34" s="32"/>
      <c r="F34" s="32"/>
      <c r="G34" s="32"/>
      <c r="H34" s="32"/>
      <c r="I34" s="33"/>
      <c r="J34" s="33"/>
    </row>
    <row r="36" spans="1:10" x14ac:dyDescent="0.25">
      <c r="E36" s="12" t="s">
        <v>1280</v>
      </c>
      <c r="F36" s="12" t="s">
        <v>12</v>
      </c>
    </row>
    <row r="37" spans="1:10" ht="26.25" x14ac:dyDescent="0.4">
      <c r="E37" s="35">
        <f>+A34+A15</f>
        <v>4</v>
      </c>
      <c r="F37" s="35">
        <f>+B34+B15</f>
        <v>0</v>
      </c>
      <c r="G37" s="17" t="s">
        <v>41</v>
      </c>
      <c r="H37" s="34">
        <f>+H18+H33</f>
        <v>0</v>
      </c>
    </row>
  </sheetData>
  <mergeCells count="4">
    <mergeCell ref="A1:J1"/>
    <mergeCell ref="A20:J20"/>
    <mergeCell ref="A2:H2"/>
    <mergeCell ref="A21:H2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52"/>
  <sheetViews>
    <sheetView topLeftCell="A22" workbookViewId="0">
      <selection sqref="A1:J1"/>
    </sheetView>
  </sheetViews>
  <sheetFormatPr baseColWidth="10" defaultRowHeight="15" x14ac:dyDescent="0.25"/>
  <cols>
    <col min="3" max="3" width="70.42578125" customWidth="1"/>
    <col min="4" max="4" width="48" customWidth="1"/>
    <col min="5" max="5" width="40.28515625" customWidth="1"/>
    <col min="6" max="6" width="13.7109375" customWidth="1"/>
    <col min="7" max="7" width="27.7109375" customWidth="1"/>
    <col min="8" max="8" width="26.28515625" customWidth="1"/>
  </cols>
  <sheetData>
    <row r="1" spans="1:10" ht="28.5" customHeight="1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x14ac:dyDescent="0.4">
      <c r="A2" s="211" t="s">
        <v>1434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45" x14ac:dyDescent="0.25">
      <c r="A4" s="204">
        <v>1312</v>
      </c>
      <c r="B4" s="208">
        <v>1</v>
      </c>
      <c r="C4" s="59" t="s">
        <v>1211</v>
      </c>
      <c r="D4" s="61" t="s">
        <v>1225</v>
      </c>
      <c r="E4" s="61" t="s">
        <v>1237</v>
      </c>
      <c r="F4" s="62" t="s">
        <v>1249</v>
      </c>
      <c r="G4" s="61" t="s">
        <v>699</v>
      </c>
      <c r="H4" s="104">
        <v>692</v>
      </c>
      <c r="I4" s="7"/>
      <c r="J4" s="8"/>
    </row>
    <row r="5" spans="1:10" x14ac:dyDescent="0.25">
      <c r="A5" s="204">
        <v>1313</v>
      </c>
      <c r="B5" s="204">
        <v>1</v>
      </c>
      <c r="C5" s="59" t="s">
        <v>1212</v>
      </c>
      <c r="D5" s="9" t="s">
        <v>1226</v>
      </c>
      <c r="E5" s="9" t="s">
        <v>1238</v>
      </c>
      <c r="F5" s="70">
        <v>1995</v>
      </c>
      <c r="G5" s="9" t="s">
        <v>699</v>
      </c>
      <c r="H5" s="104">
        <v>665</v>
      </c>
      <c r="I5" s="7"/>
      <c r="J5" s="8"/>
    </row>
    <row r="6" spans="1:10" x14ac:dyDescent="0.25">
      <c r="A6" s="204">
        <v>1314</v>
      </c>
      <c r="B6" s="204">
        <v>1</v>
      </c>
      <c r="C6" s="59" t="s">
        <v>1213</v>
      </c>
      <c r="D6" s="9" t="s">
        <v>1227</v>
      </c>
      <c r="E6" s="9" t="s">
        <v>1239</v>
      </c>
      <c r="F6" s="70">
        <v>2011</v>
      </c>
      <c r="G6" s="9" t="s">
        <v>700</v>
      </c>
      <c r="H6" s="104">
        <v>568</v>
      </c>
      <c r="I6" s="7"/>
      <c r="J6" s="8"/>
    </row>
    <row r="7" spans="1:10" x14ac:dyDescent="0.25">
      <c r="A7" s="204">
        <v>1316</v>
      </c>
      <c r="B7" s="204">
        <v>1</v>
      </c>
      <c r="C7" s="59" t="s">
        <v>1214</v>
      </c>
      <c r="D7" s="9" t="s">
        <v>1228</v>
      </c>
      <c r="E7" s="9" t="s">
        <v>1240</v>
      </c>
      <c r="F7" s="70">
        <v>2012</v>
      </c>
      <c r="G7" s="9" t="s">
        <v>700</v>
      </c>
      <c r="H7" s="104">
        <v>2905</v>
      </c>
      <c r="I7" s="7"/>
      <c r="J7" s="8"/>
    </row>
    <row r="8" spans="1:10" ht="30" x14ac:dyDescent="0.25">
      <c r="A8" s="204">
        <v>1317</v>
      </c>
      <c r="B8" s="204">
        <v>2</v>
      </c>
      <c r="C8" s="59" t="s">
        <v>1123</v>
      </c>
      <c r="D8" s="9" t="s">
        <v>1150</v>
      </c>
      <c r="E8" s="9" t="s">
        <v>1173</v>
      </c>
      <c r="F8" s="70">
        <v>2008</v>
      </c>
      <c r="G8" s="9" t="s">
        <v>699</v>
      </c>
      <c r="H8" s="104">
        <v>1082</v>
      </c>
      <c r="I8" s="7"/>
      <c r="J8" s="8"/>
    </row>
    <row r="9" spans="1:10" x14ac:dyDescent="0.25">
      <c r="A9" s="204">
        <v>1319</v>
      </c>
      <c r="B9" s="204">
        <v>2</v>
      </c>
      <c r="C9" s="59" t="s">
        <v>1529</v>
      </c>
      <c r="D9" s="9" t="s">
        <v>1530</v>
      </c>
      <c r="E9" s="9" t="s">
        <v>1531</v>
      </c>
      <c r="F9" s="70">
        <v>2010</v>
      </c>
      <c r="G9" s="9" t="s">
        <v>699</v>
      </c>
      <c r="H9" s="104">
        <v>980</v>
      </c>
      <c r="I9" s="7"/>
      <c r="J9" s="8"/>
    </row>
    <row r="10" spans="1:10" x14ac:dyDescent="0.25">
      <c r="A10" s="204">
        <v>1320</v>
      </c>
      <c r="B10" s="204">
        <v>2</v>
      </c>
      <c r="C10" s="59" t="s">
        <v>1215</v>
      </c>
      <c r="D10" s="9" t="s">
        <v>1215</v>
      </c>
      <c r="E10" s="9" t="s">
        <v>1241</v>
      </c>
      <c r="F10" s="70">
        <v>2017</v>
      </c>
      <c r="G10" s="9" t="s">
        <v>699</v>
      </c>
      <c r="H10" s="104">
        <v>1972</v>
      </c>
      <c r="I10" s="7"/>
      <c r="J10" s="8"/>
    </row>
    <row r="11" spans="1:10" x14ac:dyDescent="0.25">
      <c r="A11" s="204">
        <v>1322</v>
      </c>
      <c r="B11" s="204">
        <v>2</v>
      </c>
      <c r="C11" s="59" t="s">
        <v>1216</v>
      </c>
      <c r="D11" s="9" t="s">
        <v>1229</v>
      </c>
      <c r="E11" s="9" t="s">
        <v>1242</v>
      </c>
      <c r="F11" s="70">
        <v>2017</v>
      </c>
      <c r="G11" s="9" t="s">
        <v>699</v>
      </c>
      <c r="H11" s="104">
        <v>524</v>
      </c>
      <c r="I11" s="7"/>
      <c r="J11" s="8"/>
    </row>
    <row r="12" spans="1:10" x14ac:dyDescent="0.25">
      <c r="A12" s="204">
        <v>1324</v>
      </c>
      <c r="B12" s="204">
        <v>2</v>
      </c>
      <c r="C12" s="59" t="s">
        <v>1217</v>
      </c>
      <c r="D12" s="9" t="s">
        <v>1230</v>
      </c>
      <c r="E12" s="9" t="s">
        <v>1532</v>
      </c>
      <c r="F12" s="70">
        <v>1989</v>
      </c>
      <c r="G12" s="9" t="s">
        <v>699</v>
      </c>
      <c r="H12" s="104">
        <v>832</v>
      </c>
      <c r="I12" s="7"/>
      <c r="J12" s="8"/>
    </row>
    <row r="13" spans="1:10" ht="45" x14ac:dyDescent="0.25">
      <c r="A13" s="204">
        <v>1326</v>
      </c>
      <c r="B13" s="204">
        <v>2</v>
      </c>
      <c r="C13" s="59" t="s">
        <v>1218</v>
      </c>
      <c r="D13" s="9" t="s">
        <v>1231</v>
      </c>
      <c r="E13" s="9" t="s">
        <v>1243</v>
      </c>
      <c r="F13" s="70">
        <v>2013</v>
      </c>
      <c r="G13" s="9" t="s">
        <v>699</v>
      </c>
      <c r="H13" s="104">
        <v>1384</v>
      </c>
      <c r="I13" s="7"/>
      <c r="J13" s="8"/>
    </row>
    <row r="14" spans="1:10" x14ac:dyDescent="0.25">
      <c r="A14" s="204">
        <v>1329</v>
      </c>
      <c r="B14" s="204">
        <v>4</v>
      </c>
      <c r="C14" s="59" t="s">
        <v>1219</v>
      </c>
      <c r="D14" s="9" t="s">
        <v>1232</v>
      </c>
      <c r="E14" s="9" t="s">
        <v>1244</v>
      </c>
      <c r="F14" s="70">
        <v>2012</v>
      </c>
      <c r="G14" s="9" t="s">
        <v>700</v>
      </c>
      <c r="H14" s="104">
        <v>5312</v>
      </c>
      <c r="I14" s="7"/>
      <c r="J14" s="8"/>
    </row>
    <row r="15" spans="1:10" ht="30" x14ac:dyDescent="0.25">
      <c r="A15" s="204">
        <v>1330</v>
      </c>
      <c r="B15" s="204">
        <v>2</v>
      </c>
      <c r="C15" s="59" t="s">
        <v>1220</v>
      </c>
      <c r="D15" s="9" t="s">
        <v>1233</v>
      </c>
      <c r="E15" s="9" t="s">
        <v>1245</v>
      </c>
      <c r="F15" s="70">
        <v>2016</v>
      </c>
      <c r="G15" s="9" t="s">
        <v>699</v>
      </c>
      <c r="H15" s="104">
        <v>1280</v>
      </c>
      <c r="I15" s="7"/>
      <c r="J15" s="8"/>
    </row>
    <row r="16" spans="1:10" x14ac:dyDescent="0.25">
      <c r="A16" s="204">
        <v>1331</v>
      </c>
      <c r="B16" s="204">
        <v>2</v>
      </c>
      <c r="C16" s="59" t="s">
        <v>1221</v>
      </c>
      <c r="D16" s="9" t="s">
        <v>1233</v>
      </c>
      <c r="E16" s="9" t="s">
        <v>1245</v>
      </c>
      <c r="F16" s="70">
        <v>2008</v>
      </c>
      <c r="G16" s="9" t="s">
        <v>699</v>
      </c>
      <c r="H16" s="104">
        <v>258</v>
      </c>
      <c r="I16" s="7"/>
      <c r="J16" s="8"/>
    </row>
    <row r="17" spans="1:10" x14ac:dyDescent="0.25">
      <c r="A17" s="204">
        <v>1332</v>
      </c>
      <c r="B17" s="204">
        <v>2</v>
      </c>
      <c r="C17" s="59" t="s">
        <v>1222</v>
      </c>
      <c r="D17" s="9" t="s">
        <v>1234</v>
      </c>
      <c r="E17" s="9" t="s">
        <v>1246</v>
      </c>
      <c r="F17" s="70">
        <v>2012</v>
      </c>
      <c r="G17" s="9" t="s">
        <v>699</v>
      </c>
      <c r="H17" s="104">
        <v>1714</v>
      </c>
      <c r="I17" s="7"/>
      <c r="J17" s="8"/>
    </row>
    <row r="18" spans="1:10" x14ac:dyDescent="0.25">
      <c r="A18" s="204">
        <v>1333</v>
      </c>
      <c r="B18" s="204">
        <v>4</v>
      </c>
      <c r="C18" s="59" t="s">
        <v>1223</v>
      </c>
      <c r="D18" s="9" t="s">
        <v>1235</v>
      </c>
      <c r="E18" s="9" t="s">
        <v>1247</v>
      </c>
      <c r="F18" s="70">
        <v>2010</v>
      </c>
      <c r="G18" s="9" t="s">
        <v>700</v>
      </c>
      <c r="H18" s="104">
        <v>1260</v>
      </c>
      <c r="I18" s="7"/>
      <c r="J18" s="8"/>
    </row>
    <row r="19" spans="1:10" x14ac:dyDescent="0.25">
      <c r="A19" s="204">
        <v>1334</v>
      </c>
      <c r="B19" s="204">
        <v>5</v>
      </c>
      <c r="C19" s="59" t="s">
        <v>1224</v>
      </c>
      <c r="D19" s="9" t="s">
        <v>1236</v>
      </c>
      <c r="E19" s="9" t="s">
        <v>1248</v>
      </c>
      <c r="F19" s="70">
        <v>2016</v>
      </c>
      <c r="G19" s="9" t="s">
        <v>700</v>
      </c>
      <c r="H19" s="104">
        <v>1165</v>
      </c>
      <c r="I19" s="7"/>
      <c r="J19" s="8"/>
    </row>
    <row r="20" spans="1:10" x14ac:dyDescent="0.25">
      <c r="A20" s="10">
        <v>16</v>
      </c>
      <c r="B20" s="10">
        <f>SUM(B4:B19)</f>
        <v>35</v>
      </c>
      <c r="H20" s="11">
        <f>SUM(H4:H19)</f>
        <v>22593</v>
      </c>
      <c r="I20" s="7"/>
      <c r="J20" s="8"/>
    </row>
    <row r="21" spans="1:10" x14ac:dyDescent="0.25">
      <c r="I21" s="7"/>
      <c r="J21" s="8"/>
    </row>
    <row r="22" spans="1:10" x14ac:dyDescent="0.25">
      <c r="A22" s="12" t="s">
        <v>1280</v>
      </c>
      <c r="B22" s="12" t="s">
        <v>12</v>
      </c>
      <c r="I22" s="7"/>
      <c r="J22" s="8"/>
    </row>
    <row r="23" spans="1:10" ht="26.25" x14ac:dyDescent="0.4">
      <c r="A23" s="13">
        <f>+A20</f>
        <v>16</v>
      </c>
      <c r="B23" s="13">
        <f>+B20</f>
        <v>35</v>
      </c>
      <c r="C23" s="14" t="s">
        <v>13</v>
      </c>
      <c r="D23" s="1"/>
      <c r="E23" s="1"/>
      <c r="F23" s="1"/>
      <c r="G23" s="1"/>
      <c r="H23" s="1"/>
      <c r="I23" s="8"/>
      <c r="J23" s="8"/>
    </row>
    <row r="24" spans="1:10" x14ac:dyDescent="0.25">
      <c r="I24" s="7"/>
      <c r="J24" s="7"/>
    </row>
    <row r="25" spans="1:10" x14ac:dyDescent="0.25">
      <c r="I25" s="7"/>
      <c r="J25" s="7"/>
    </row>
    <row r="26" spans="1:10" x14ac:dyDescent="0.25">
      <c r="A26" s="15" t="s">
        <v>1820</v>
      </c>
      <c r="B26" s="15" t="s">
        <v>1</v>
      </c>
      <c r="C26" s="15" t="s">
        <v>1250</v>
      </c>
      <c r="D26" s="15" t="s">
        <v>3</v>
      </c>
      <c r="E26" s="15" t="s">
        <v>4</v>
      </c>
      <c r="F26" s="15" t="s">
        <v>5</v>
      </c>
      <c r="G26" s="15" t="s">
        <v>6</v>
      </c>
      <c r="H26" s="15" t="s">
        <v>7</v>
      </c>
      <c r="I26" s="16"/>
      <c r="J26" s="16"/>
    </row>
    <row r="27" spans="1:10" x14ac:dyDescent="0.25">
      <c r="H27" s="56">
        <v>0</v>
      </c>
      <c r="I27" s="7"/>
      <c r="J27" s="16"/>
    </row>
    <row r="28" spans="1:10" x14ac:dyDescent="0.25">
      <c r="H28" s="116">
        <f>SUM(H27)</f>
        <v>0</v>
      </c>
      <c r="I28" s="7"/>
      <c r="J28" s="16"/>
    </row>
    <row r="29" spans="1:10" x14ac:dyDescent="0.25">
      <c r="A29" s="12" t="s">
        <v>1280</v>
      </c>
      <c r="B29" s="12" t="s">
        <v>12</v>
      </c>
      <c r="I29" s="7"/>
      <c r="J29" s="16"/>
    </row>
    <row r="30" spans="1:10" ht="26.25" x14ac:dyDescent="0.4">
      <c r="A30" s="13">
        <v>0</v>
      </c>
      <c r="B30" s="13">
        <v>0</v>
      </c>
      <c r="C30" s="19" t="s">
        <v>1695</v>
      </c>
      <c r="D30" s="15"/>
      <c r="E30" s="15"/>
      <c r="F30" s="15"/>
      <c r="G30" s="15"/>
      <c r="H30" s="15"/>
      <c r="I30" s="16"/>
      <c r="J30" s="16"/>
    </row>
    <row r="32" spans="1:10" x14ac:dyDescent="0.25">
      <c r="E32" s="12" t="s">
        <v>1280</v>
      </c>
      <c r="F32" s="12" t="s">
        <v>12</v>
      </c>
    </row>
    <row r="33" spans="1:10" ht="26.25" x14ac:dyDescent="0.4">
      <c r="E33" s="13">
        <f>+A23+A30</f>
        <v>16</v>
      </c>
      <c r="F33" s="13">
        <f>+B23+B30</f>
        <v>35</v>
      </c>
      <c r="G33" s="17" t="s">
        <v>7</v>
      </c>
      <c r="H33" s="18">
        <f>+H20+H28</f>
        <v>22593</v>
      </c>
    </row>
    <row r="35" spans="1:10" ht="27.75" x14ac:dyDescent="0.4">
      <c r="A35" s="209" t="s">
        <v>16</v>
      </c>
      <c r="B35" s="209"/>
      <c r="C35" s="209"/>
      <c r="D35" s="209"/>
      <c r="E35" s="209"/>
      <c r="F35" s="209"/>
      <c r="G35" s="209"/>
      <c r="H35" s="209"/>
      <c r="I35" s="209"/>
      <c r="J35" s="209"/>
    </row>
    <row r="36" spans="1:10" ht="27.75" customHeight="1" x14ac:dyDescent="0.4">
      <c r="A36" s="214" t="s">
        <v>1434</v>
      </c>
      <c r="B36" s="214"/>
      <c r="C36" s="214"/>
      <c r="D36" s="214"/>
      <c r="E36" s="214"/>
      <c r="F36" s="214"/>
      <c r="G36" s="214"/>
      <c r="H36" s="214"/>
      <c r="I36" s="108"/>
      <c r="J36" s="108"/>
    </row>
    <row r="37" spans="1:10" x14ac:dyDescent="0.25">
      <c r="A37" s="52" t="s">
        <v>0</v>
      </c>
      <c r="B37" s="52" t="s">
        <v>1</v>
      </c>
      <c r="C37" s="29" t="s">
        <v>1250</v>
      </c>
      <c r="D37" s="52" t="s">
        <v>3</v>
      </c>
      <c r="E37" s="52" t="s">
        <v>4</v>
      </c>
      <c r="F37" s="52" t="s">
        <v>5</v>
      </c>
      <c r="G37" s="52" t="s">
        <v>6</v>
      </c>
      <c r="H37" s="52" t="s">
        <v>7</v>
      </c>
      <c r="I37" s="20"/>
      <c r="J37" s="20"/>
    </row>
    <row r="38" spans="1:10" x14ac:dyDescent="0.25">
      <c r="A38" s="47"/>
      <c r="B38" s="48"/>
      <c r="C38" s="49"/>
      <c r="D38" s="48"/>
      <c r="E38" s="48"/>
      <c r="F38" s="48"/>
      <c r="G38" s="47"/>
      <c r="H38" s="50"/>
      <c r="J38" s="20"/>
    </row>
    <row r="39" spans="1:10" x14ac:dyDescent="0.25">
      <c r="A39" s="24"/>
      <c r="B39" s="22"/>
      <c r="C39" s="23"/>
      <c r="D39" s="22"/>
      <c r="E39" s="22"/>
      <c r="F39" s="22"/>
      <c r="G39" s="24"/>
      <c r="H39" s="21"/>
      <c r="J39" s="20"/>
    </row>
    <row r="40" spans="1:10" x14ac:dyDescent="0.25">
      <c r="A40" s="24"/>
      <c r="B40" s="22"/>
      <c r="C40" s="23"/>
      <c r="D40" s="22"/>
      <c r="E40" s="22"/>
      <c r="F40" s="22"/>
      <c r="G40" s="24"/>
      <c r="H40" s="21"/>
      <c r="J40" s="20"/>
    </row>
    <row r="41" spans="1:10" x14ac:dyDescent="0.25">
      <c r="A41" s="24"/>
      <c r="B41" s="22"/>
      <c r="C41" s="23"/>
      <c r="D41" s="22"/>
      <c r="E41" s="22"/>
      <c r="F41" s="22"/>
      <c r="G41" s="24"/>
      <c r="H41" s="21"/>
      <c r="J41" s="20"/>
    </row>
    <row r="42" spans="1:10" x14ac:dyDescent="0.25">
      <c r="A42" s="25">
        <v>4</v>
      </c>
      <c r="B42" s="26">
        <f>SUM(B38:B41)</f>
        <v>0</v>
      </c>
      <c r="H42" s="27">
        <f>SUM(H38:H41)</f>
        <v>0</v>
      </c>
      <c r="J42" s="20"/>
    </row>
    <row r="43" spans="1:10" x14ac:dyDescent="0.25">
      <c r="A43" s="28"/>
      <c r="B43" s="29"/>
      <c r="C43" s="20"/>
      <c r="D43" s="20"/>
      <c r="E43" s="20"/>
      <c r="F43" s="20"/>
      <c r="G43" s="20"/>
      <c r="H43" s="30"/>
      <c r="I43" s="20"/>
      <c r="J43" s="20"/>
    </row>
    <row r="44" spans="1:10" x14ac:dyDescent="0.25">
      <c r="A44" s="31"/>
      <c r="B44" s="26"/>
      <c r="H44" s="27"/>
    </row>
    <row r="46" spans="1:10" x14ac:dyDescent="0.25">
      <c r="A46" s="32"/>
      <c r="B46" s="32"/>
      <c r="C46" s="32"/>
      <c r="D46" s="32"/>
      <c r="E46" s="32"/>
      <c r="F46" s="32"/>
      <c r="G46" s="32"/>
      <c r="H46" s="32"/>
      <c r="I46" s="33"/>
      <c r="J46" s="33"/>
    </row>
    <row r="47" spans="1:10" x14ac:dyDescent="0.25">
      <c r="I47" s="7"/>
      <c r="J47" s="33"/>
    </row>
    <row r="48" spans="1:10" ht="21" x14ac:dyDescent="0.35">
      <c r="A48" s="12" t="s">
        <v>1280</v>
      </c>
      <c r="B48" s="12" t="s">
        <v>12</v>
      </c>
      <c r="G48" s="17" t="s">
        <v>7</v>
      </c>
      <c r="H48" s="34">
        <f>+H42</f>
        <v>0</v>
      </c>
      <c r="I48" s="7"/>
      <c r="J48" s="33"/>
    </row>
    <row r="49" spans="1:10" ht="26.25" x14ac:dyDescent="0.4">
      <c r="A49" s="35">
        <f>+A42</f>
        <v>4</v>
      </c>
      <c r="B49" s="35">
        <f>+B42</f>
        <v>0</v>
      </c>
      <c r="C49" s="36" t="s">
        <v>14</v>
      </c>
      <c r="D49" s="32"/>
      <c r="E49" s="32"/>
      <c r="F49" s="32"/>
      <c r="G49" s="32"/>
      <c r="H49" s="32"/>
      <c r="I49" s="33"/>
      <c r="J49" s="33"/>
    </row>
    <row r="51" spans="1:10" x14ac:dyDescent="0.25">
      <c r="E51" s="12" t="s">
        <v>1280</v>
      </c>
      <c r="F51" s="12" t="s">
        <v>12</v>
      </c>
    </row>
    <row r="52" spans="1:10" ht="26.25" x14ac:dyDescent="0.4">
      <c r="E52" s="35">
        <f>+A49+A30</f>
        <v>4</v>
      </c>
      <c r="F52" s="35">
        <f>+B49+B30</f>
        <v>0</v>
      </c>
      <c r="G52" s="17" t="s">
        <v>41</v>
      </c>
      <c r="H52" s="34">
        <f>+H33+H48</f>
        <v>22593</v>
      </c>
    </row>
  </sheetData>
  <mergeCells count="4">
    <mergeCell ref="A1:J1"/>
    <mergeCell ref="A35:J35"/>
    <mergeCell ref="A2:H2"/>
    <mergeCell ref="A36:H3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F3" workbookViewId="0">
      <selection activeCell="G35" sqref="G35"/>
    </sheetView>
  </sheetViews>
  <sheetFormatPr baseColWidth="10" defaultRowHeight="15" x14ac:dyDescent="0.25"/>
  <cols>
    <col min="1" max="1" width="48.28515625" customWidth="1"/>
    <col min="2" max="2" width="19.7109375" customWidth="1"/>
    <col min="3" max="3" width="19.85546875" customWidth="1"/>
    <col min="5" max="5" width="12.5703125" bestFit="1" customWidth="1"/>
    <col min="7" max="7" width="65.140625" customWidth="1"/>
    <col min="8" max="8" width="15.7109375" customWidth="1"/>
    <col min="9" max="9" width="15.85546875" customWidth="1"/>
    <col min="10" max="11" width="15" customWidth="1"/>
    <col min="12" max="12" width="18.42578125" customWidth="1"/>
    <col min="13" max="13" width="16" customWidth="1"/>
    <col min="14" max="14" width="24.85546875" customWidth="1"/>
    <col min="15" max="15" width="15.42578125" customWidth="1"/>
  </cols>
  <sheetData>
    <row r="1" spans="1:15" x14ac:dyDescent="0.25">
      <c r="A1" t="s">
        <v>1534</v>
      </c>
      <c r="B1" t="s">
        <v>1535</v>
      </c>
      <c r="C1" t="s">
        <v>1536</v>
      </c>
      <c r="D1" t="s">
        <v>1538</v>
      </c>
      <c r="G1" t="s">
        <v>1580</v>
      </c>
    </row>
    <row r="2" spans="1:15" ht="45" x14ac:dyDescent="0.25">
      <c r="A2" s="143" t="s">
        <v>1557</v>
      </c>
      <c r="B2" s="144">
        <v>18720</v>
      </c>
      <c r="C2" s="143" t="s">
        <v>1543</v>
      </c>
      <c r="D2" s="143"/>
      <c r="H2" s="133" t="s">
        <v>1832</v>
      </c>
      <c r="I2" s="26" t="s">
        <v>1828</v>
      </c>
      <c r="J2" s="134" t="s">
        <v>1833</v>
      </c>
      <c r="K2" s="135" t="s">
        <v>1827</v>
      </c>
      <c r="L2" s="134" t="s">
        <v>1834</v>
      </c>
      <c r="N2" t="s">
        <v>1821</v>
      </c>
      <c r="O2" s="118" t="s">
        <v>1826</v>
      </c>
    </row>
    <row r="3" spans="1:15" x14ac:dyDescent="0.25">
      <c r="A3" s="141" t="s">
        <v>1533</v>
      </c>
      <c r="B3" s="142">
        <v>57017</v>
      </c>
      <c r="C3" s="141" t="s">
        <v>1537</v>
      </c>
      <c r="D3" s="141">
        <v>5397</v>
      </c>
      <c r="E3" s="56">
        <v>57017</v>
      </c>
      <c r="F3" s="115">
        <f>+E3-B3</f>
        <v>0</v>
      </c>
      <c r="G3" s="81" t="s">
        <v>1558</v>
      </c>
      <c r="H3" s="149">
        <f>+ABOGADO!H13</f>
        <v>8558</v>
      </c>
      <c r="I3" s="146">
        <f>+ABOGADO!H45</f>
        <v>23136</v>
      </c>
      <c r="J3" s="11">
        <f>+H3+I3</f>
        <v>31694</v>
      </c>
      <c r="K3" s="136">
        <f>+ABOGADO!H46-ABOGADO!H45</f>
        <v>957</v>
      </c>
      <c r="L3" s="11">
        <f t="shared" ref="L3:L30" si="0">+J3+K3</f>
        <v>32651</v>
      </c>
      <c r="N3" s="127">
        <v>90000</v>
      </c>
      <c r="O3" s="115">
        <f>+N3-L3</f>
        <v>57349</v>
      </c>
    </row>
    <row r="4" spans="1:15" x14ac:dyDescent="0.25">
      <c r="A4" s="141" t="s">
        <v>1539</v>
      </c>
      <c r="B4" s="142">
        <v>196333</v>
      </c>
      <c r="C4" s="141" t="s">
        <v>1537</v>
      </c>
      <c r="D4" s="141">
        <v>5410</v>
      </c>
      <c r="E4" s="56">
        <v>206313</v>
      </c>
      <c r="F4" s="115">
        <f>+E4-B4</f>
        <v>9980</v>
      </c>
      <c r="G4" t="s">
        <v>1559</v>
      </c>
      <c r="H4" s="150">
        <f>+AGROBIOTECNOLOGÍA!H50</f>
        <v>68337</v>
      </c>
      <c r="I4" s="115">
        <f>+AGROBIOTECNOLOGÍA!H58</f>
        <v>0</v>
      </c>
      <c r="J4" s="11">
        <f t="shared" ref="J4:J28" si="1">+H4+I4</f>
        <v>68337</v>
      </c>
      <c r="K4" s="136">
        <v>0</v>
      </c>
      <c r="L4" s="11">
        <f t="shared" si="0"/>
        <v>68337</v>
      </c>
      <c r="N4" s="127">
        <v>105000</v>
      </c>
      <c r="O4" s="115">
        <f t="shared" ref="O4:O28" si="2">+N4-L4</f>
        <v>36663</v>
      </c>
    </row>
    <row r="5" spans="1:15" x14ac:dyDescent="0.25">
      <c r="A5" s="141" t="s">
        <v>1540</v>
      </c>
      <c r="B5" s="142">
        <v>255402</v>
      </c>
      <c r="C5" s="141" t="s">
        <v>1537</v>
      </c>
      <c r="D5" s="141">
        <v>5440</v>
      </c>
      <c r="E5" s="56">
        <v>252430</v>
      </c>
      <c r="F5" s="115">
        <f>+E5-B5</f>
        <v>-2972</v>
      </c>
      <c r="G5" t="s">
        <v>1560</v>
      </c>
      <c r="H5" s="150">
        <f>+AGRONEGOCIOS!H24</f>
        <v>26750</v>
      </c>
      <c r="I5" s="115">
        <f>+AGRONEGOCIOS!H32</f>
        <v>0</v>
      </c>
      <c r="J5" s="11">
        <f t="shared" si="1"/>
        <v>26750</v>
      </c>
      <c r="K5" s="136">
        <v>0</v>
      </c>
      <c r="L5" s="11">
        <f t="shared" si="0"/>
        <v>26750</v>
      </c>
      <c r="N5" s="127">
        <v>100000</v>
      </c>
      <c r="O5" s="115">
        <f t="shared" si="2"/>
        <v>73250</v>
      </c>
    </row>
    <row r="6" spans="1:15" x14ac:dyDescent="0.25">
      <c r="A6" s="141" t="s">
        <v>1541</v>
      </c>
      <c r="B6" s="142">
        <v>366776</v>
      </c>
      <c r="C6" s="141" t="s">
        <v>1537</v>
      </c>
      <c r="D6" s="141">
        <v>5465</v>
      </c>
      <c r="E6" s="56">
        <v>433827</v>
      </c>
      <c r="F6" s="115">
        <f>+E6-B6</f>
        <v>67051</v>
      </c>
      <c r="G6" t="s">
        <v>1561</v>
      </c>
      <c r="H6" s="150">
        <f>+'DES. TUR'!H19</f>
        <v>43947</v>
      </c>
      <c r="I6" s="146">
        <f>+'DES. TUR'!H29</f>
        <v>5040</v>
      </c>
      <c r="J6" s="11">
        <f t="shared" si="1"/>
        <v>48987</v>
      </c>
      <c r="K6" s="136">
        <f>+'DES. TUR'!H30-'DES. TUR'!H29</f>
        <v>2200</v>
      </c>
      <c r="L6" s="11">
        <f t="shared" si="0"/>
        <v>51187</v>
      </c>
      <c r="N6" s="127">
        <v>100000</v>
      </c>
      <c r="O6" s="115">
        <f t="shared" si="2"/>
        <v>48813</v>
      </c>
    </row>
    <row r="7" spans="1:15" x14ac:dyDescent="0.25">
      <c r="A7" s="147" t="s">
        <v>1542</v>
      </c>
      <c r="B7" s="148">
        <v>72560</v>
      </c>
      <c r="C7" s="147" t="s">
        <v>1537</v>
      </c>
      <c r="D7" s="147">
        <v>5526</v>
      </c>
      <c r="E7" s="115">
        <f>SUM(E3:E6)</f>
        <v>949587</v>
      </c>
      <c r="F7" s="115">
        <f>SUM(F3:F6)</f>
        <v>74059</v>
      </c>
      <c r="G7" t="s">
        <v>1562</v>
      </c>
      <c r="H7" s="150">
        <f>+ENFERMERÍA!H44</f>
        <v>55298</v>
      </c>
      <c r="I7" s="146">
        <f>+ENFERMERÍA!H54</f>
        <v>4480</v>
      </c>
      <c r="J7" s="11">
        <f t="shared" si="1"/>
        <v>59778</v>
      </c>
      <c r="K7" s="136">
        <f>+ENFERMERÍA!H55-ENFERMERÍA!H54</f>
        <v>14395</v>
      </c>
      <c r="L7" s="11">
        <f t="shared" si="0"/>
        <v>74173</v>
      </c>
      <c r="N7" s="127">
        <v>100000</v>
      </c>
      <c r="O7" s="115">
        <f t="shared" si="2"/>
        <v>25827</v>
      </c>
    </row>
    <row r="8" spans="1:15" x14ac:dyDescent="0.25">
      <c r="A8" t="s">
        <v>1544</v>
      </c>
      <c r="B8" s="56">
        <v>2925</v>
      </c>
      <c r="C8" t="s">
        <v>1543</v>
      </c>
      <c r="D8">
        <v>5687</v>
      </c>
      <c r="E8" s="115">
        <v>943672</v>
      </c>
      <c r="G8" t="s">
        <v>1822</v>
      </c>
      <c r="H8" s="150">
        <f>+GEOFÍSICA!H30</f>
        <v>50114</v>
      </c>
      <c r="I8" s="146">
        <f>+GEOFÍSICA!H38</f>
        <v>2118</v>
      </c>
      <c r="J8" s="11">
        <f t="shared" si="1"/>
        <v>52232</v>
      </c>
      <c r="K8" s="136">
        <v>0</v>
      </c>
      <c r="L8" s="11">
        <f t="shared" si="0"/>
        <v>52232</v>
      </c>
      <c r="N8" s="127">
        <v>105000</v>
      </c>
      <c r="O8" s="115">
        <f t="shared" si="2"/>
        <v>52768</v>
      </c>
    </row>
    <row r="9" spans="1:15" x14ac:dyDescent="0.25">
      <c r="A9" t="s">
        <v>1545</v>
      </c>
      <c r="B9" s="56">
        <v>16631.5</v>
      </c>
      <c r="C9" t="s">
        <v>1543</v>
      </c>
      <c r="D9">
        <v>5725</v>
      </c>
      <c r="E9" s="115">
        <f>+E7-E8</f>
        <v>5915</v>
      </c>
      <c r="G9" t="s">
        <v>1563</v>
      </c>
      <c r="H9" s="150">
        <f>+LETRAS!H122</f>
        <v>79050</v>
      </c>
      <c r="I9" s="146">
        <f>+LETRAS!H138</f>
        <v>6303</v>
      </c>
      <c r="J9" s="11">
        <f t="shared" si="1"/>
        <v>85353</v>
      </c>
      <c r="K9" s="136">
        <f>+LETRAS!H139-LETRAS!H138</f>
        <v>6716</v>
      </c>
      <c r="L9" s="11">
        <f t="shared" si="0"/>
        <v>92069</v>
      </c>
      <c r="N9" s="127">
        <v>100000</v>
      </c>
      <c r="O9" s="115">
        <f t="shared" si="2"/>
        <v>7931</v>
      </c>
    </row>
    <row r="10" spans="1:15" x14ac:dyDescent="0.25">
      <c r="A10" t="s">
        <v>1548</v>
      </c>
      <c r="B10" s="56">
        <v>84830</v>
      </c>
      <c r="C10" t="s">
        <v>1543</v>
      </c>
      <c r="D10">
        <v>5799</v>
      </c>
      <c r="G10" t="s">
        <v>1564</v>
      </c>
      <c r="H10" s="150">
        <f>+MCP!H31</f>
        <v>91400</v>
      </c>
      <c r="I10" s="115"/>
      <c r="J10" s="11">
        <f t="shared" si="1"/>
        <v>91400</v>
      </c>
      <c r="K10" s="136">
        <f>+MCP!H46</f>
        <v>71230</v>
      </c>
      <c r="L10" s="11">
        <f t="shared" si="0"/>
        <v>162630</v>
      </c>
      <c r="N10" s="127">
        <v>115000</v>
      </c>
      <c r="O10" s="126">
        <f t="shared" si="2"/>
        <v>-47630</v>
      </c>
    </row>
    <row r="11" spans="1:15" x14ac:dyDescent="0.25">
      <c r="A11" s="143" t="s">
        <v>1550</v>
      </c>
      <c r="B11" s="144">
        <v>76439.990000000005</v>
      </c>
      <c r="C11" s="143" t="s">
        <v>1543</v>
      </c>
      <c r="D11" s="143">
        <v>5891</v>
      </c>
      <c r="G11" t="s">
        <v>1565</v>
      </c>
      <c r="H11" s="150">
        <f>+MVZ!H23</f>
        <v>45044</v>
      </c>
      <c r="I11" s="146">
        <f>+MVZ!H31</f>
        <v>1475</v>
      </c>
      <c r="J11" s="11">
        <f t="shared" si="1"/>
        <v>46519</v>
      </c>
      <c r="K11" s="136">
        <v>0</v>
      </c>
      <c r="L11" s="11">
        <f t="shared" si="0"/>
        <v>46519</v>
      </c>
      <c r="N11" s="127">
        <v>120000</v>
      </c>
      <c r="O11" s="115">
        <f t="shared" si="2"/>
        <v>73481</v>
      </c>
    </row>
    <row r="12" spans="1:15" x14ac:dyDescent="0.25">
      <c r="A12" s="143" t="s">
        <v>1550</v>
      </c>
      <c r="B12" s="144">
        <v>1580</v>
      </c>
      <c r="C12" s="143" t="s">
        <v>1543</v>
      </c>
      <c r="D12" s="143">
        <v>5892</v>
      </c>
      <c r="G12" s="81" t="s">
        <v>1566</v>
      </c>
      <c r="H12" s="149">
        <f>+'NEGOCIOS I.'!H13</f>
        <v>16034</v>
      </c>
      <c r="I12" s="146">
        <f>+'NEGOCIOS I.'!H24</f>
        <v>4000</v>
      </c>
      <c r="J12" s="11">
        <f t="shared" si="1"/>
        <v>20034</v>
      </c>
      <c r="K12" s="136">
        <f>+'NEGOCIOS I.'!H25-'NEGOCIOS I.'!H24</f>
        <v>8388</v>
      </c>
      <c r="L12" s="11">
        <f t="shared" si="0"/>
        <v>28422</v>
      </c>
      <c r="N12" s="127">
        <v>100000</v>
      </c>
      <c r="O12" s="115">
        <f t="shared" si="2"/>
        <v>71578</v>
      </c>
    </row>
    <row r="13" spans="1:15" x14ac:dyDescent="0.25">
      <c r="A13" t="s">
        <v>1551</v>
      </c>
      <c r="B13" s="56">
        <v>9160</v>
      </c>
      <c r="C13" t="s">
        <v>1543</v>
      </c>
      <c r="D13">
        <v>5926</v>
      </c>
      <c r="G13" s="81" t="s">
        <v>1567</v>
      </c>
      <c r="H13" s="149">
        <f>+NUTRICIÓN!H25</f>
        <v>38335</v>
      </c>
      <c r="I13" s="146">
        <f>+NUTRICIÓN!H38</f>
        <v>1989</v>
      </c>
      <c r="J13" s="11">
        <f t="shared" si="1"/>
        <v>40324</v>
      </c>
      <c r="K13" s="136">
        <f>+NUTRICIÓN!H39-NUTRICIÓN!H38</f>
        <v>6067.79</v>
      </c>
      <c r="L13" s="11">
        <f t="shared" si="0"/>
        <v>46391.79</v>
      </c>
      <c r="N13" s="127">
        <v>110000</v>
      </c>
      <c r="O13" s="115">
        <f t="shared" si="2"/>
        <v>63608.21</v>
      </c>
    </row>
    <row r="14" spans="1:15" x14ac:dyDescent="0.25">
      <c r="A14" t="s">
        <v>1551</v>
      </c>
      <c r="B14" s="56">
        <v>1475</v>
      </c>
      <c r="C14" t="s">
        <v>1543</v>
      </c>
      <c r="D14">
        <v>5937</v>
      </c>
      <c r="G14" t="s">
        <v>1568</v>
      </c>
      <c r="H14" s="150">
        <f>+PERIODISMO!H16</f>
        <v>14250</v>
      </c>
      <c r="I14" s="56">
        <v>0</v>
      </c>
      <c r="J14" s="11">
        <f t="shared" si="1"/>
        <v>14250</v>
      </c>
      <c r="K14" s="136">
        <f>+PERIODISMO!H26</f>
        <v>5122</v>
      </c>
      <c r="L14" s="11">
        <f t="shared" si="0"/>
        <v>19372</v>
      </c>
      <c r="N14" s="127">
        <v>95000</v>
      </c>
      <c r="O14" s="115">
        <f t="shared" si="2"/>
        <v>75628</v>
      </c>
    </row>
    <row r="15" spans="1:15" x14ac:dyDescent="0.25">
      <c r="A15" t="s">
        <v>1551</v>
      </c>
      <c r="B15" s="56">
        <v>23410</v>
      </c>
      <c r="C15" t="s">
        <v>1543</v>
      </c>
      <c r="D15">
        <v>5938</v>
      </c>
      <c r="G15" t="s">
        <v>1569</v>
      </c>
      <c r="H15" s="150">
        <f>+PSICOLOGÍA!H21</f>
        <v>25456</v>
      </c>
      <c r="I15" s="145">
        <f>+PSICOLOGÍA!H37</f>
        <v>96739.99</v>
      </c>
      <c r="J15" s="11">
        <f t="shared" si="1"/>
        <v>122195.99</v>
      </c>
      <c r="K15" s="136">
        <f>+PSICOLOGÍA!H38-PSICOLOGÍA!H37</f>
        <v>8775</v>
      </c>
      <c r="L15" s="11">
        <f t="shared" si="0"/>
        <v>130970.99</v>
      </c>
      <c r="N15" s="127">
        <v>100000</v>
      </c>
      <c r="O15" s="126">
        <f t="shared" si="2"/>
        <v>-30970.990000000005</v>
      </c>
    </row>
    <row r="16" spans="1:15" x14ac:dyDescent="0.25">
      <c r="A16" t="s">
        <v>1539</v>
      </c>
      <c r="B16" s="56">
        <v>9044</v>
      </c>
      <c r="C16" t="s">
        <v>1543</v>
      </c>
      <c r="D16">
        <v>6016</v>
      </c>
      <c r="G16" t="s">
        <v>1570</v>
      </c>
      <c r="H16" s="150">
        <f>+SLPCE!H22</f>
        <v>23568</v>
      </c>
      <c r="I16" s="146">
        <f>+SLPCE!H33</f>
        <v>9594</v>
      </c>
      <c r="J16" s="11">
        <f t="shared" si="1"/>
        <v>33162</v>
      </c>
      <c r="K16" s="136">
        <v>0</v>
      </c>
      <c r="L16" s="11">
        <f t="shared" si="0"/>
        <v>33162</v>
      </c>
      <c r="N16" s="127">
        <v>95000</v>
      </c>
      <c r="O16" s="115">
        <f t="shared" si="2"/>
        <v>61838</v>
      </c>
    </row>
    <row r="17" spans="1:15" x14ac:dyDescent="0.25">
      <c r="A17" t="s">
        <v>1551</v>
      </c>
      <c r="B17" s="56">
        <v>720</v>
      </c>
      <c r="C17" t="s">
        <v>1543</v>
      </c>
      <c r="D17">
        <v>6086</v>
      </c>
      <c r="G17" t="s">
        <v>1823</v>
      </c>
      <c r="H17" s="150">
        <f>+'SIST. BIO.'!H61</f>
        <v>105558</v>
      </c>
      <c r="I17" s="146">
        <f>+'SIST. BIO.'!H69</f>
        <v>1886</v>
      </c>
      <c r="J17" s="11">
        <f t="shared" si="1"/>
        <v>107444</v>
      </c>
      <c r="K17" s="136">
        <v>0</v>
      </c>
      <c r="L17" s="11">
        <f t="shared" si="0"/>
        <v>107444</v>
      </c>
      <c r="N17" s="127">
        <v>105000</v>
      </c>
      <c r="O17" s="126">
        <f t="shared" si="2"/>
        <v>-2444</v>
      </c>
    </row>
    <row r="18" spans="1:15" x14ac:dyDescent="0.25">
      <c r="A18" t="s">
        <v>1552</v>
      </c>
      <c r="B18" s="56">
        <v>8450</v>
      </c>
      <c r="C18" t="s">
        <v>1543</v>
      </c>
      <c r="D18">
        <v>6256</v>
      </c>
      <c r="G18" t="s">
        <v>1573</v>
      </c>
      <c r="H18" s="150">
        <f>+TELEMÁTICA!H21</f>
        <v>25521</v>
      </c>
      <c r="I18" s="56">
        <v>0</v>
      </c>
      <c r="J18" s="11">
        <f t="shared" si="1"/>
        <v>25521</v>
      </c>
      <c r="K18" s="136">
        <f>+TELEMÁTICA!H30</f>
        <v>1485</v>
      </c>
      <c r="L18" s="11">
        <f t="shared" si="0"/>
        <v>27006</v>
      </c>
      <c r="N18" s="127">
        <v>80000</v>
      </c>
      <c r="O18" s="115">
        <f t="shared" si="2"/>
        <v>52994</v>
      </c>
    </row>
    <row r="19" spans="1:15" x14ac:dyDescent="0.25">
      <c r="A19" t="s">
        <v>1553</v>
      </c>
      <c r="B19" s="56">
        <v>4480</v>
      </c>
      <c r="C19" t="s">
        <v>1543</v>
      </c>
      <c r="D19">
        <v>6419</v>
      </c>
      <c r="G19" t="s">
        <v>1571</v>
      </c>
      <c r="H19" s="150">
        <f>+'TRABAJO SOC.'!H15</f>
        <v>10941</v>
      </c>
      <c r="I19" s="146">
        <f>+'TRABAJO SOC.'!H34</f>
        <v>22712</v>
      </c>
      <c r="J19" s="11">
        <f t="shared" si="1"/>
        <v>33653</v>
      </c>
      <c r="K19" s="136">
        <v>0</v>
      </c>
      <c r="L19" s="11">
        <f t="shared" si="0"/>
        <v>33653</v>
      </c>
      <c r="N19" s="127">
        <v>100000</v>
      </c>
      <c r="O19" s="115">
        <f t="shared" si="2"/>
        <v>66347</v>
      </c>
    </row>
    <row r="20" spans="1:15" x14ac:dyDescent="0.25">
      <c r="A20" t="s">
        <v>1555</v>
      </c>
      <c r="B20" s="56">
        <v>4000</v>
      </c>
      <c r="C20" t="s">
        <v>1543</v>
      </c>
      <c r="D20">
        <v>6448</v>
      </c>
      <c r="G20" t="s">
        <v>1574</v>
      </c>
      <c r="H20" s="150">
        <f>+'MAESTRÍA ADMON.'!H21</f>
        <v>29282</v>
      </c>
      <c r="I20" s="115">
        <f>+'MAESTRÍA ADMON.'!H29</f>
        <v>0</v>
      </c>
      <c r="J20" s="11">
        <f t="shared" si="1"/>
        <v>29282</v>
      </c>
      <c r="K20" s="136">
        <v>0</v>
      </c>
      <c r="L20" s="11">
        <f t="shared" si="0"/>
        <v>29282</v>
      </c>
      <c r="N20" s="127">
        <v>70000</v>
      </c>
      <c r="O20" s="115">
        <f t="shared" si="2"/>
        <v>40718</v>
      </c>
    </row>
    <row r="21" spans="1:15" x14ac:dyDescent="0.25">
      <c r="A21" t="s">
        <v>1541</v>
      </c>
      <c r="B21" s="56">
        <v>6927</v>
      </c>
      <c r="C21" t="s">
        <v>1543</v>
      </c>
      <c r="D21">
        <v>6449</v>
      </c>
      <c r="G21" t="s">
        <v>1575</v>
      </c>
      <c r="H21" s="115">
        <f>+'MAESTRÍA CCOAN'!H18</f>
        <v>0</v>
      </c>
      <c r="I21" s="115">
        <f>+'MAESTRÍA CCOAN'!H13</f>
        <v>0</v>
      </c>
      <c r="J21" s="11">
        <f t="shared" si="1"/>
        <v>0</v>
      </c>
      <c r="K21" s="136">
        <v>0</v>
      </c>
      <c r="L21" s="11">
        <f t="shared" si="0"/>
        <v>0</v>
      </c>
      <c r="N21" s="127">
        <v>50000</v>
      </c>
      <c r="O21" s="115">
        <f t="shared" si="2"/>
        <v>50000</v>
      </c>
    </row>
    <row r="22" spans="1:15" x14ac:dyDescent="0.25">
      <c r="A22" t="s">
        <v>1554</v>
      </c>
      <c r="B22" s="56">
        <v>40505.79</v>
      </c>
      <c r="C22" t="s">
        <v>1543</v>
      </c>
      <c r="D22">
        <v>6450</v>
      </c>
      <c r="G22" t="s">
        <v>1577</v>
      </c>
      <c r="H22" s="150">
        <f>+'MAESTRÍA EN DERECHO'!H22</f>
        <v>26725</v>
      </c>
      <c r="I22" s="146">
        <f>+'MAESTRÍA EN DERECHO'!H96</f>
        <v>52503.5</v>
      </c>
      <c r="J22" s="11">
        <f t="shared" si="1"/>
        <v>79228.5</v>
      </c>
      <c r="K22" s="136">
        <v>0</v>
      </c>
      <c r="L22" s="11">
        <f t="shared" si="0"/>
        <v>79228.5</v>
      </c>
      <c r="N22" s="127">
        <v>70000</v>
      </c>
      <c r="O22" s="126">
        <f t="shared" si="2"/>
        <v>-9228.5</v>
      </c>
    </row>
    <row r="23" spans="1:15" x14ac:dyDescent="0.25">
      <c r="A23" t="s">
        <v>1551</v>
      </c>
      <c r="B23" s="56">
        <v>795</v>
      </c>
      <c r="C23" t="s">
        <v>1543</v>
      </c>
      <c r="D23">
        <v>6499</v>
      </c>
      <c r="G23" s="81" t="s">
        <v>1576</v>
      </c>
      <c r="H23" s="149">
        <f>+'MAESTRÍA ESTU. SOCIO.'!H10</f>
        <v>3924</v>
      </c>
      <c r="I23" s="115">
        <f>+'MAESTRÍA ESTU. SOCIO.'!H18</f>
        <v>0</v>
      </c>
      <c r="J23" s="11">
        <f t="shared" si="1"/>
        <v>3924</v>
      </c>
      <c r="K23" s="136">
        <v>0</v>
      </c>
      <c r="L23" s="11">
        <f t="shared" si="0"/>
        <v>3924</v>
      </c>
      <c r="N23" s="127">
        <v>70000</v>
      </c>
      <c r="O23" s="115">
        <f t="shared" si="2"/>
        <v>66076</v>
      </c>
    </row>
    <row r="24" spans="1:15" x14ac:dyDescent="0.25">
      <c r="G24" t="s">
        <v>1579</v>
      </c>
      <c r="H24" s="150">
        <f>+'MAESTRÍA PSICOLOGÍA'!H62</f>
        <v>60857</v>
      </c>
      <c r="I24" s="146">
        <f>+'MAESTRÍA PSICOLOGÍA'!H70</f>
        <v>1136</v>
      </c>
      <c r="J24" s="11">
        <f t="shared" si="1"/>
        <v>61993</v>
      </c>
      <c r="K24" s="136">
        <v>0</v>
      </c>
      <c r="L24" s="11">
        <f t="shared" si="0"/>
        <v>61993</v>
      </c>
      <c r="N24" s="127">
        <v>50000</v>
      </c>
      <c r="O24" s="126">
        <f t="shared" si="2"/>
        <v>-11993</v>
      </c>
    </row>
    <row r="25" spans="1:15" x14ac:dyDescent="0.25">
      <c r="B25" s="116">
        <f>SUM(B2:B23)</f>
        <v>1258181.28</v>
      </c>
      <c r="C25" s="116">
        <v>1260000</v>
      </c>
      <c r="D25" s="117">
        <f>+C25-B25</f>
        <v>1818.7199999999721</v>
      </c>
      <c r="G25" t="s">
        <v>1578</v>
      </c>
      <c r="H25" s="150">
        <f>+'MAESTRÍA EN SALUD P.'!H7</f>
        <v>12550</v>
      </c>
      <c r="I25" s="115">
        <f>+'MAESTRÍA EN SALUD P.'!H15</f>
        <v>0</v>
      </c>
      <c r="J25" s="11">
        <f t="shared" si="1"/>
        <v>12550</v>
      </c>
      <c r="K25" s="136">
        <v>0</v>
      </c>
      <c r="L25" s="11">
        <f t="shared" si="0"/>
        <v>12550</v>
      </c>
      <c r="N25" s="127">
        <v>70000</v>
      </c>
      <c r="O25" s="115">
        <f t="shared" si="2"/>
        <v>57450</v>
      </c>
    </row>
    <row r="26" spans="1:15" x14ac:dyDescent="0.25">
      <c r="A26" t="s">
        <v>1534</v>
      </c>
      <c r="B26" s="56" t="s">
        <v>1535</v>
      </c>
      <c r="C26" t="s">
        <v>1536</v>
      </c>
      <c r="D26" t="s">
        <v>1538</v>
      </c>
      <c r="G26" t="s">
        <v>1572</v>
      </c>
      <c r="H26" s="150">
        <f>+'MAESTRÌA TECNOLOGÌAS APRENDIZAJ'!H14</f>
        <v>12222</v>
      </c>
      <c r="I26" s="146">
        <f>+'MAESTRÌA TECNOLOGÌAS APRENDIZAJ'!H29</f>
        <v>23410</v>
      </c>
      <c r="J26" s="11">
        <f t="shared" si="1"/>
        <v>35632</v>
      </c>
      <c r="K26" s="136">
        <v>0</v>
      </c>
      <c r="L26" s="11">
        <f t="shared" si="0"/>
        <v>35632</v>
      </c>
      <c r="N26" s="127">
        <v>120000</v>
      </c>
      <c r="O26" s="115">
        <f t="shared" si="2"/>
        <v>84368</v>
      </c>
    </row>
    <row r="27" spans="1:15" ht="30" x14ac:dyDescent="0.25">
      <c r="A27" t="s">
        <v>1547</v>
      </c>
      <c r="B27" s="56">
        <v>56457.2</v>
      </c>
      <c r="C27" t="s">
        <v>1546</v>
      </c>
      <c r="D27">
        <v>5796</v>
      </c>
      <c r="G27" s="118" t="s">
        <v>1581</v>
      </c>
      <c r="H27" s="115">
        <f>+DOAN!H5</f>
        <v>0</v>
      </c>
      <c r="I27" s="115">
        <f>+DOAN!H13</f>
        <v>0</v>
      </c>
      <c r="J27" s="11">
        <f t="shared" si="1"/>
        <v>0</v>
      </c>
      <c r="K27" s="136">
        <v>0</v>
      </c>
      <c r="L27" s="11">
        <f t="shared" si="0"/>
        <v>0</v>
      </c>
      <c r="N27" s="127">
        <v>50000</v>
      </c>
      <c r="O27" s="115">
        <f t="shared" si="2"/>
        <v>50000</v>
      </c>
    </row>
    <row r="28" spans="1:15" x14ac:dyDescent="0.25">
      <c r="A28" t="s">
        <v>1549</v>
      </c>
      <c r="B28" s="56">
        <v>58822.07</v>
      </c>
      <c r="C28" t="s">
        <v>1546</v>
      </c>
      <c r="D28">
        <v>5870</v>
      </c>
      <c r="G28" t="s">
        <v>1582</v>
      </c>
      <c r="H28" s="150">
        <f>+'DOC. PSICOLOGÍA'!H20</f>
        <v>22593</v>
      </c>
      <c r="I28" s="115">
        <f>+'DOC. PSICOLOGÍA'!H28</f>
        <v>0</v>
      </c>
      <c r="J28" s="11">
        <f t="shared" si="1"/>
        <v>22593</v>
      </c>
      <c r="K28" s="136">
        <v>0</v>
      </c>
      <c r="L28" s="11">
        <f t="shared" si="0"/>
        <v>22593</v>
      </c>
      <c r="N28" s="127">
        <v>50000</v>
      </c>
      <c r="O28" s="115">
        <f t="shared" si="2"/>
        <v>27407</v>
      </c>
    </row>
    <row r="29" spans="1:15" x14ac:dyDescent="0.25">
      <c r="A29" t="s">
        <v>1547</v>
      </c>
      <c r="B29" s="56">
        <v>12702</v>
      </c>
      <c r="C29" t="s">
        <v>1546</v>
      </c>
      <c r="D29">
        <v>5893</v>
      </c>
      <c r="G29" t="s">
        <v>1824</v>
      </c>
      <c r="J29" s="11"/>
      <c r="K29" s="137"/>
      <c r="L29" s="11">
        <f t="shared" si="0"/>
        <v>0</v>
      </c>
      <c r="N29" s="127">
        <v>280000</v>
      </c>
      <c r="O29" s="115">
        <v>140000</v>
      </c>
    </row>
    <row r="30" spans="1:15" x14ac:dyDescent="0.25">
      <c r="A30" t="s">
        <v>1547</v>
      </c>
      <c r="B30" s="56">
        <v>9280</v>
      </c>
      <c r="C30" t="s">
        <v>1546</v>
      </c>
      <c r="D30">
        <v>6106</v>
      </c>
      <c r="G30" t="s">
        <v>1825</v>
      </c>
      <c r="K30" s="137"/>
      <c r="L30" s="11">
        <f t="shared" si="0"/>
        <v>0</v>
      </c>
      <c r="N30" s="127">
        <v>200000</v>
      </c>
      <c r="O30" s="115"/>
    </row>
    <row r="31" spans="1:15" x14ac:dyDescent="0.25">
      <c r="A31" t="s">
        <v>1556</v>
      </c>
      <c r="B31" s="56">
        <v>1320.01</v>
      </c>
      <c r="C31" t="s">
        <v>1546</v>
      </c>
      <c r="D31">
        <v>6635</v>
      </c>
      <c r="K31" s="137"/>
      <c r="L31" s="124"/>
    </row>
    <row r="32" spans="1:15" x14ac:dyDescent="0.25">
      <c r="A32" t="s">
        <v>1583</v>
      </c>
      <c r="B32" s="56">
        <v>1418.73</v>
      </c>
      <c r="C32" t="s">
        <v>1546</v>
      </c>
      <c r="D32" t="s">
        <v>1584</v>
      </c>
      <c r="H32" s="11">
        <f>SUM(H3:H31)</f>
        <v>896314</v>
      </c>
      <c r="I32" s="11">
        <f>SUM(I3:I31)</f>
        <v>256522.49</v>
      </c>
      <c r="J32" s="11">
        <f>SUM(J3:J31)</f>
        <v>1152836.49</v>
      </c>
      <c r="K32" s="138">
        <f>SUM(K3:K31)</f>
        <v>125335.79</v>
      </c>
      <c r="L32" s="11">
        <f>SUM(L3:L31)</f>
        <v>1278172.28</v>
      </c>
      <c r="M32" s="115">
        <f>+J32+L32</f>
        <v>2431008.77</v>
      </c>
      <c r="N32" s="11">
        <f>SUM(N3:N30)</f>
        <v>2800000</v>
      </c>
      <c r="O32" s="115">
        <f>SUM(O3:O31)</f>
        <v>1181827.72</v>
      </c>
    </row>
    <row r="33" spans="2:12" x14ac:dyDescent="0.25">
      <c r="H33" s="115">
        <f>+B3+B4+B5+B6</f>
        <v>875528</v>
      </c>
      <c r="I33" s="115">
        <f>+B2+B8+B9+B11+B12+B13+B14+B15+B16+B17+B18+B19+B20+B21+B23</f>
        <v>184757.49</v>
      </c>
      <c r="J33" s="122">
        <f>+H33+I33</f>
        <v>1060285.49</v>
      </c>
      <c r="L33" s="56"/>
    </row>
    <row r="34" spans="2:12" x14ac:dyDescent="0.25">
      <c r="B34" s="115"/>
      <c r="J34" s="115"/>
    </row>
    <row r="35" spans="2:12" x14ac:dyDescent="0.25">
      <c r="H35" s="10" t="s">
        <v>2789</v>
      </c>
      <c r="I35" s="10" t="s">
        <v>2790</v>
      </c>
      <c r="J35" s="10" t="s">
        <v>7</v>
      </c>
    </row>
    <row r="36" spans="2:12" x14ac:dyDescent="0.25">
      <c r="G36" t="s">
        <v>2788</v>
      </c>
      <c r="H36" s="26">
        <f>+ABOGADO!E51+AGROBIOTECNOLOGÍA!E62+AGRONEGOCIOS!E36+'DES. TUR'!E35+ENFERMERÍA!E60+GEOFÍSICA!E44+LETRAS!E144+MCP!E52+MVZ!E37+'NEGOCIOS I.'!E30+NUTRICIÓN!E44+PERIODISMO!E32+PSICOLOGÍA!E43+SLPCE!E40+'SIST. BIO.'!E75+'TRABAJO SOC.'!E40+TELEMÁTICA!E36+'MAESTRÍA ADMON.'!E34+'MAESTRÍA CCOAN'!E18+'MAESTRÍA ESTU. SOCIO.'!E23+'MAESTRÍA EN DERECHO'!E102+'MAESTRÍA EN SALUD P.'!E20+'MAESTRÍA PSICOLOGÍA'!E76+'MAESTRÌA TECNOLOGÌAS APRENDIZAJ'!E35+DOAN!E18+'DOC. PSICOLOGÍA'!E33</f>
        <v>815</v>
      </c>
      <c r="I36" s="26">
        <v>847</v>
      </c>
      <c r="J36" s="26">
        <f>+H36+I36</f>
        <v>1662</v>
      </c>
    </row>
    <row r="37" spans="2:12" x14ac:dyDescent="0.25">
      <c r="B37" s="11">
        <f>SUM(B27:B36)</f>
        <v>140000.01</v>
      </c>
      <c r="C37" s="116">
        <v>140000</v>
      </c>
      <c r="D37" s="117">
        <f>+C37-B37</f>
        <v>-1.0000000009313226E-2</v>
      </c>
      <c r="G37" t="s">
        <v>1838</v>
      </c>
      <c r="H37" s="26">
        <f>+ABOGADO!F51+AGROBIOTECNOLOGÍA!F62+AGRONEGOCIOS!F36+'DES. TUR'!F35+ENFERMERÍA!F60+GEOFÍSICA!F44+LETRAS!F144+MCP!F52+MVZ!F37+'NEGOCIOS I.'!F30+NUTRICIÓN!F44+PERIODISMO!F32+PSICOLOGÍA!F43+SLPCE!F40+'SIST. BIO.'!F75+'TRABAJO SOC.'!F40+TELEMÁTICA!F36+'MAESTRÍA ADMON.'!F34+'MAESTRÍA CCOAN'!F18+'MAESTRÍA ESTU. SOCIO.'!F23+'MAESTRÍA EN DERECHO'!F102+'MAESTRÍA EN SALUD P.'!F20+'MAESTRÍA PSICOLOGÍA'!F76+'MAESTRÌA TECNOLOGÌAS APRENDIZAJ'!F35+DOAN!F18+'DOC. PSICOLOGÍA'!F33</f>
        <v>2050</v>
      </c>
      <c r="I37" s="26">
        <v>2747</v>
      </c>
      <c r="J37" s="26">
        <f>+H37+I37</f>
        <v>4797</v>
      </c>
    </row>
    <row r="40" spans="2:12" x14ac:dyDescent="0.25">
      <c r="B40" s="11">
        <f>+B25+B37</f>
        <v>1398181.29</v>
      </c>
    </row>
    <row r="41" spans="2:12" x14ac:dyDescent="0.25">
      <c r="B41" s="116">
        <v>1400000</v>
      </c>
    </row>
    <row r="42" spans="2:12" x14ac:dyDescent="0.25">
      <c r="B42" s="117">
        <f>+B41-B40</f>
        <v>1818.7099999999627</v>
      </c>
    </row>
  </sheetData>
  <pageMargins left="0.25" right="0.25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topLeftCell="A28" workbookViewId="0">
      <selection activeCell="A3" sqref="A3"/>
    </sheetView>
  </sheetViews>
  <sheetFormatPr baseColWidth="10" defaultRowHeight="15" x14ac:dyDescent="0.25"/>
  <cols>
    <col min="2" max="2" width="64.42578125" customWidth="1"/>
    <col min="3" max="3" width="18.140625" customWidth="1"/>
    <col min="4" max="4" width="14.5703125" customWidth="1"/>
    <col min="5" max="5" width="17.7109375" customWidth="1"/>
    <col min="6" max="6" width="16.140625" customWidth="1"/>
    <col min="7" max="7" width="15.5703125" customWidth="1"/>
  </cols>
  <sheetData>
    <row r="1" spans="1:6" x14ac:dyDescent="0.25">
      <c r="E1" s="56">
        <v>740000</v>
      </c>
      <c r="F1" s="56"/>
    </row>
    <row r="2" spans="1:6" ht="30" x14ac:dyDescent="0.25">
      <c r="A2" t="s">
        <v>1845</v>
      </c>
      <c r="B2" t="s">
        <v>1839</v>
      </c>
      <c r="C2" t="s">
        <v>1840</v>
      </c>
      <c r="D2" s="118" t="s">
        <v>1841</v>
      </c>
      <c r="E2" t="s">
        <v>1842</v>
      </c>
    </row>
    <row r="3" spans="1:6" x14ac:dyDescent="0.25">
      <c r="E3" s="56">
        <f>+C3*D3</f>
        <v>0</v>
      </c>
    </row>
    <row r="4" spans="1:6" x14ac:dyDescent="0.25">
      <c r="E4" s="56">
        <f t="shared" ref="E4:E67" si="0">+C4*D4</f>
        <v>0</v>
      </c>
    </row>
    <row r="5" spans="1:6" x14ac:dyDescent="0.25">
      <c r="E5" s="56">
        <f t="shared" si="0"/>
        <v>0</v>
      </c>
    </row>
    <row r="6" spans="1:6" x14ac:dyDescent="0.25">
      <c r="E6" s="56">
        <f t="shared" si="0"/>
        <v>0</v>
      </c>
    </row>
    <row r="7" spans="1:6" x14ac:dyDescent="0.25">
      <c r="E7" s="56">
        <f t="shared" si="0"/>
        <v>0</v>
      </c>
    </row>
    <row r="8" spans="1:6" x14ac:dyDescent="0.25">
      <c r="E8" s="56">
        <f t="shared" si="0"/>
        <v>0</v>
      </c>
    </row>
    <row r="9" spans="1:6" x14ac:dyDescent="0.25">
      <c r="E9" s="56">
        <f t="shared" si="0"/>
        <v>0</v>
      </c>
    </row>
    <row r="10" spans="1:6" x14ac:dyDescent="0.25">
      <c r="E10" s="56">
        <f t="shared" si="0"/>
        <v>0</v>
      </c>
    </row>
    <row r="11" spans="1:6" x14ac:dyDescent="0.25">
      <c r="E11" s="56">
        <f t="shared" si="0"/>
        <v>0</v>
      </c>
    </row>
    <row r="12" spans="1:6" x14ac:dyDescent="0.25">
      <c r="E12" s="56">
        <f t="shared" si="0"/>
        <v>0</v>
      </c>
    </row>
    <row r="13" spans="1:6" x14ac:dyDescent="0.25">
      <c r="E13" s="56">
        <f t="shared" si="0"/>
        <v>0</v>
      </c>
    </row>
    <row r="14" spans="1:6" x14ac:dyDescent="0.25">
      <c r="E14" s="56">
        <f t="shared" si="0"/>
        <v>0</v>
      </c>
    </row>
    <row r="15" spans="1:6" x14ac:dyDescent="0.25">
      <c r="E15" s="56">
        <f t="shared" si="0"/>
        <v>0</v>
      </c>
    </row>
    <row r="16" spans="1:6" x14ac:dyDescent="0.25">
      <c r="E16" s="56">
        <f t="shared" si="0"/>
        <v>0</v>
      </c>
    </row>
    <row r="17" spans="5:5" x14ac:dyDescent="0.25">
      <c r="E17" s="56">
        <f t="shared" si="0"/>
        <v>0</v>
      </c>
    </row>
    <row r="18" spans="5:5" x14ac:dyDescent="0.25">
      <c r="E18" s="56">
        <f t="shared" si="0"/>
        <v>0</v>
      </c>
    </row>
    <row r="19" spans="5:5" x14ac:dyDescent="0.25">
      <c r="E19" s="56">
        <f t="shared" si="0"/>
        <v>0</v>
      </c>
    </row>
    <row r="20" spans="5:5" x14ac:dyDescent="0.25">
      <c r="E20" s="56">
        <f t="shared" si="0"/>
        <v>0</v>
      </c>
    </row>
    <row r="21" spans="5:5" x14ac:dyDescent="0.25">
      <c r="E21" s="56">
        <f t="shared" si="0"/>
        <v>0</v>
      </c>
    </row>
    <row r="22" spans="5:5" x14ac:dyDescent="0.25">
      <c r="E22" s="56">
        <f t="shared" si="0"/>
        <v>0</v>
      </c>
    </row>
    <row r="23" spans="5:5" x14ac:dyDescent="0.25">
      <c r="E23" s="56">
        <f t="shared" si="0"/>
        <v>0</v>
      </c>
    </row>
    <row r="24" spans="5:5" x14ac:dyDescent="0.25">
      <c r="E24" s="56">
        <f t="shared" si="0"/>
        <v>0</v>
      </c>
    </row>
    <row r="25" spans="5:5" x14ac:dyDescent="0.25">
      <c r="E25" s="56">
        <f t="shared" si="0"/>
        <v>0</v>
      </c>
    </row>
    <row r="26" spans="5:5" x14ac:dyDescent="0.25">
      <c r="E26" s="56">
        <f t="shared" si="0"/>
        <v>0</v>
      </c>
    </row>
    <row r="27" spans="5:5" x14ac:dyDescent="0.25">
      <c r="E27" s="56">
        <f t="shared" si="0"/>
        <v>0</v>
      </c>
    </row>
    <row r="28" spans="5:5" x14ac:dyDescent="0.25">
      <c r="E28" s="56">
        <f t="shared" si="0"/>
        <v>0</v>
      </c>
    </row>
    <row r="29" spans="5:5" x14ac:dyDescent="0.25">
      <c r="E29" s="56">
        <f t="shared" si="0"/>
        <v>0</v>
      </c>
    </row>
    <row r="30" spans="5:5" x14ac:dyDescent="0.25">
      <c r="E30" s="56">
        <f t="shared" si="0"/>
        <v>0</v>
      </c>
    </row>
    <row r="31" spans="5:5" x14ac:dyDescent="0.25">
      <c r="E31" s="56">
        <f t="shared" si="0"/>
        <v>0</v>
      </c>
    </row>
    <row r="32" spans="5:5" x14ac:dyDescent="0.25">
      <c r="E32" s="56">
        <f t="shared" si="0"/>
        <v>0</v>
      </c>
    </row>
    <row r="33" spans="5:5" x14ac:dyDescent="0.25">
      <c r="E33" s="56">
        <f t="shared" si="0"/>
        <v>0</v>
      </c>
    </row>
    <row r="34" spans="5:5" x14ac:dyDescent="0.25">
      <c r="E34" s="56">
        <f t="shared" si="0"/>
        <v>0</v>
      </c>
    </row>
    <row r="35" spans="5:5" x14ac:dyDescent="0.25">
      <c r="E35" s="56">
        <f t="shared" si="0"/>
        <v>0</v>
      </c>
    </row>
    <row r="36" spans="5:5" x14ac:dyDescent="0.25">
      <c r="E36" s="56">
        <f t="shared" si="0"/>
        <v>0</v>
      </c>
    </row>
    <row r="37" spans="5:5" x14ac:dyDescent="0.25">
      <c r="E37" s="56">
        <f t="shared" si="0"/>
        <v>0</v>
      </c>
    </row>
    <row r="38" spans="5:5" x14ac:dyDescent="0.25">
      <c r="E38" s="56">
        <f t="shared" si="0"/>
        <v>0</v>
      </c>
    </row>
    <row r="39" spans="5:5" x14ac:dyDescent="0.25">
      <c r="E39" s="56">
        <f t="shared" si="0"/>
        <v>0</v>
      </c>
    </row>
    <row r="40" spans="5:5" x14ac:dyDescent="0.25">
      <c r="E40" s="56">
        <f t="shared" si="0"/>
        <v>0</v>
      </c>
    </row>
    <row r="41" spans="5:5" x14ac:dyDescent="0.25">
      <c r="E41" s="56">
        <f t="shared" si="0"/>
        <v>0</v>
      </c>
    </row>
    <row r="42" spans="5:5" x14ac:dyDescent="0.25">
      <c r="E42" s="56">
        <f t="shared" si="0"/>
        <v>0</v>
      </c>
    </row>
    <row r="43" spans="5:5" x14ac:dyDescent="0.25">
      <c r="E43" s="56">
        <f t="shared" si="0"/>
        <v>0</v>
      </c>
    </row>
    <row r="44" spans="5:5" x14ac:dyDescent="0.25">
      <c r="E44" s="56">
        <f t="shared" si="0"/>
        <v>0</v>
      </c>
    </row>
    <row r="45" spans="5:5" x14ac:dyDescent="0.25">
      <c r="E45" s="56">
        <f t="shared" si="0"/>
        <v>0</v>
      </c>
    </row>
    <row r="46" spans="5:5" x14ac:dyDescent="0.25">
      <c r="E46" s="56">
        <f t="shared" si="0"/>
        <v>0</v>
      </c>
    </row>
    <row r="47" spans="5:5" x14ac:dyDescent="0.25">
      <c r="E47" s="56">
        <f t="shared" si="0"/>
        <v>0</v>
      </c>
    </row>
    <row r="48" spans="5:5" x14ac:dyDescent="0.25">
      <c r="E48" s="56">
        <f t="shared" si="0"/>
        <v>0</v>
      </c>
    </row>
    <row r="49" spans="5:5" x14ac:dyDescent="0.25">
      <c r="E49" s="56">
        <f t="shared" si="0"/>
        <v>0</v>
      </c>
    </row>
    <row r="50" spans="5:5" x14ac:dyDescent="0.25">
      <c r="E50" s="56">
        <f t="shared" si="0"/>
        <v>0</v>
      </c>
    </row>
    <row r="51" spans="5:5" x14ac:dyDescent="0.25">
      <c r="E51" s="56">
        <f t="shared" si="0"/>
        <v>0</v>
      </c>
    </row>
    <row r="52" spans="5:5" x14ac:dyDescent="0.25">
      <c r="E52" s="56">
        <f t="shared" si="0"/>
        <v>0</v>
      </c>
    </row>
    <row r="53" spans="5:5" x14ac:dyDescent="0.25">
      <c r="E53" s="56">
        <f t="shared" si="0"/>
        <v>0</v>
      </c>
    </row>
    <row r="54" spans="5:5" x14ac:dyDescent="0.25">
      <c r="E54" s="56">
        <f t="shared" si="0"/>
        <v>0</v>
      </c>
    </row>
    <row r="55" spans="5:5" x14ac:dyDescent="0.25">
      <c r="E55" s="56">
        <f t="shared" si="0"/>
        <v>0</v>
      </c>
    </row>
    <row r="56" spans="5:5" x14ac:dyDescent="0.25">
      <c r="E56" s="56">
        <f t="shared" si="0"/>
        <v>0</v>
      </c>
    </row>
    <row r="57" spans="5:5" x14ac:dyDescent="0.25">
      <c r="E57" s="56">
        <f t="shared" si="0"/>
        <v>0</v>
      </c>
    </row>
    <row r="58" spans="5:5" x14ac:dyDescent="0.25">
      <c r="E58" s="56">
        <f t="shared" si="0"/>
        <v>0</v>
      </c>
    </row>
    <row r="59" spans="5:5" x14ac:dyDescent="0.25">
      <c r="E59" s="56">
        <f t="shared" si="0"/>
        <v>0</v>
      </c>
    </row>
    <row r="60" spans="5:5" x14ac:dyDescent="0.25">
      <c r="E60" s="56">
        <f t="shared" si="0"/>
        <v>0</v>
      </c>
    </row>
    <row r="61" spans="5:5" x14ac:dyDescent="0.25">
      <c r="E61" s="56">
        <f t="shared" si="0"/>
        <v>0</v>
      </c>
    </row>
    <row r="62" spans="5:5" x14ac:dyDescent="0.25">
      <c r="E62" s="56">
        <f t="shared" si="0"/>
        <v>0</v>
      </c>
    </row>
    <row r="63" spans="5:5" x14ac:dyDescent="0.25">
      <c r="E63" s="56">
        <f t="shared" si="0"/>
        <v>0</v>
      </c>
    </row>
    <row r="64" spans="5:5" x14ac:dyDescent="0.25">
      <c r="E64" s="56">
        <f t="shared" si="0"/>
        <v>0</v>
      </c>
    </row>
    <row r="65" spans="5:5" x14ac:dyDescent="0.25">
      <c r="E65" s="56">
        <f t="shared" si="0"/>
        <v>0</v>
      </c>
    </row>
    <row r="66" spans="5:5" x14ac:dyDescent="0.25">
      <c r="E66" s="56">
        <f t="shared" si="0"/>
        <v>0</v>
      </c>
    </row>
    <row r="67" spans="5:5" x14ac:dyDescent="0.25">
      <c r="E67" s="56">
        <f t="shared" si="0"/>
        <v>0</v>
      </c>
    </row>
    <row r="68" spans="5:5" x14ac:dyDescent="0.25">
      <c r="E68" s="56">
        <f t="shared" ref="E68:E131" si="1">+C68*D68</f>
        <v>0</v>
      </c>
    </row>
    <row r="69" spans="5:5" x14ac:dyDescent="0.25">
      <c r="E69" s="56">
        <f t="shared" si="1"/>
        <v>0</v>
      </c>
    </row>
    <row r="70" spans="5:5" x14ac:dyDescent="0.25">
      <c r="E70" s="56">
        <f t="shared" si="1"/>
        <v>0</v>
      </c>
    </row>
    <row r="71" spans="5:5" x14ac:dyDescent="0.25">
      <c r="E71" s="56">
        <f t="shared" si="1"/>
        <v>0</v>
      </c>
    </row>
    <row r="72" spans="5:5" x14ac:dyDescent="0.25">
      <c r="E72" s="56">
        <f t="shared" si="1"/>
        <v>0</v>
      </c>
    </row>
    <row r="73" spans="5:5" x14ac:dyDescent="0.25">
      <c r="E73" s="56">
        <f t="shared" si="1"/>
        <v>0</v>
      </c>
    </row>
    <row r="74" spans="5:5" x14ac:dyDescent="0.25">
      <c r="E74" s="56">
        <f t="shared" si="1"/>
        <v>0</v>
      </c>
    </row>
    <row r="75" spans="5:5" x14ac:dyDescent="0.25">
      <c r="E75" s="56">
        <f t="shared" si="1"/>
        <v>0</v>
      </c>
    </row>
    <row r="76" spans="5:5" x14ac:dyDescent="0.25">
      <c r="E76" s="56">
        <f t="shared" si="1"/>
        <v>0</v>
      </c>
    </row>
    <row r="77" spans="5:5" x14ac:dyDescent="0.25">
      <c r="E77" s="56">
        <f t="shared" si="1"/>
        <v>0</v>
      </c>
    </row>
    <row r="78" spans="5:5" x14ac:dyDescent="0.25">
      <c r="E78" s="56">
        <f t="shared" si="1"/>
        <v>0</v>
      </c>
    </row>
    <row r="79" spans="5:5" x14ac:dyDescent="0.25">
      <c r="E79" s="56">
        <f t="shared" si="1"/>
        <v>0</v>
      </c>
    </row>
    <row r="80" spans="5:5" x14ac:dyDescent="0.25">
      <c r="E80" s="56">
        <f t="shared" si="1"/>
        <v>0</v>
      </c>
    </row>
    <row r="81" spans="5:5" x14ac:dyDescent="0.25">
      <c r="E81" s="56">
        <f t="shared" si="1"/>
        <v>0</v>
      </c>
    </row>
    <row r="82" spans="5:5" x14ac:dyDescent="0.25">
      <c r="E82" s="56">
        <f t="shared" si="1"/>
        <v>0</v>
      </c>
    </row>
    <row r="83" spans="5:5" x14ac:dyDescent="0.25">
      <c r="E83" s="56">
        <f t="shared" si="1"/>
        <v>0</v>
      </c>
    </row>
    <row r="84" spans="5:5" x14ac:dyDescent="0.25">
      <c r="E84" s="56">
        <f t="shared" si="1"/>
        <v>0</v>
      </c>
    </row>
    <row r="85" spans="5:5" x14ac:dyDescent="0.25">
      <c r="E85" s="56">
        <f t="shared" si="1"/>
        <v>0</v>
      </c>
    </row>
    <row r="86" spans="5:5" x14ac:dyDescent="0.25">
      <c r="E86" s="56">
        <f t="shared" si="1"/>
        <v>0</v>
      </c>
    </row>
    <row r="87" spans="5:5" x14ac:dyDescent="0.25">
      <c r="E87" s="56">
        <f t="shared" si="1"/>
        <v>0</v>
      </c>
    </row>
    <row r="88" spans="5:5" x14ac:dyDescent="0.25">
      <c r="E88" s="56">
        <f t="shared" si="1"/>
        <v>0</v>
      </c>
    </row>
    <row r="89" spans="5:5" x14ac:dyDescent="0.25">
      <c r="E89" s="56">
        <f t="shared" si="1"/>
        <v>0</v>
      </c>
    </row>
    <row r="90" spans="5:5" x14ac:dyDescent="0.25">
      <c r="E90" s="56">
        <f t="shared" si="1"/>
        <v>0</v>
      </c>
    </row>
    <row r="91" spans="5:5" x14ac:dyDescent="0.25">
      <c r="E91" s="56">
        <f t="shared" si="1"/>
        <v>0</v>
      </c>
    </row>
    <row r="92" spans="5:5" x14ac:dyDescent="0.25">
      <c r="E92" s="56">
        <f t="shared" si="1"/>
        <v>0</v>
      </c>
    </row>
    <row r="93" spans="5:5" x14ac:dyDescent="0.25">
      <c r="E93" s="56">
        <f t="shared" si="1"/>
        <v>0</v>
      </c>
    </row>
    <row r="94" spans="5:5" x14ac:dyDescent="0.25">
      <c r="E94" s="56">
        <f t="shared" si="1"/>
        <v>0</v>
      </c>
    </row>
    <row r="95" spans="5:5" x14ac:dyDescent="0.25">
      <c r="E95" s="56">
        <f t="shared" si="1"/>
        <v>0</v>
      </c>
    </row>
    <row r="96" spans="5:5" x14ac:dyDescent="0.25">
      <c r="E96" s="56">
        <f t="shared" si="1"/>
        <v>0</v>
      </c>
    </row>
    <row r="97" spans="5:5" x14ac:dyDescent="0.25">
      <c r="E97" s="56">
        <f t="shared" si="1"/>
        <v>0</v>
      </c>
    </row>
    <row r="98" spans="5:5" x14ac:dyDescent="0.25">
      <c r="E98" s="56">
        <f t="shared" si="1"/>
        <v>0</v>
      </c>
    </row>
    <row r="99" spans="5:5" x14ac:dyDescent="0.25">
      <c r="E99" s="56">
        <f t="shared" si="1"/>
        <v>0</v>
      </c>
    </row>
    <row r="100" spans="5:5" x14ac:dyDescent="0.25">
      <c r="E100" s="56">
        <f t="shared" si="1"/>
        <v>0</v>
      </c>
    </row>
    <row r="101" spans="5:5" x14ac:dyDescent="0.25">
      <c r="E101" s="56">
        <f t="shared" si="1"/>
        <v>0</v>
      </c>
    </row>
    <row r="102" spans="5:5" x14ac:dyDescent="0.25">
      <c r="E102" s="56">
        <f t="shared" si="1"/>
        <v>0</v>
      </c>
    </row>
    <row r="103" spans="5:5" x14ac:dyDescent="0.25">
      <c r="E103" s="56">
        <f t="shared" si="1"/>
        <v>0</v>
      </c>
    </row>
    <row r="104" spans="5:5" x14ac:dyDescent="0.25">
      <c r="E104" s="56">
        <f t="shared" si="1"/>
        <v>0</v>
      </c>
    </row>
    <row r="105" spans="5:5" x14ac:dyDescent="0.25">
      <c r="E105" s="56">
        <f t="shared" si="1"/>
        <v>0</v>
      </c>
    </row>
    <row r="106" spans="5:5" x14ac:dyDescent="0.25">
      <c r="E106" s="56">
        <f t="shared" si="1"/>
        <v>0</v>
      </c>
    </row>
    <row r="107" spans="5:5" x14ac:dyDescent="0.25">
      <c r="E107" s="56">
        <f t="shared" si="1"/>
        <v>0</v>
      </c>
    </row>
    <row r="108" spans="5:5" x14ac:dyDescent="0.25">
      <c r="E108" s="56">
        <f t="shared" si="1"/>
        <v>0</v>
      </c>
    </row>
    <row r="109" spans="5:5" x14ac:dyDescent="0.25">
      <c r="E109" s="56">
        <f t="shared" si="1"/>
        <v>0</v>
      </c>
    </row>
    <row r="110" spans="5:5" x14ac:dyDescent="0.25">
      <c r="E110" s="56">
        <f t="shared" si="1"/>
        <v>0</v>
      </c>
    </row>
    <row r="111" spans="5:5" x14ac:dyDescent="0.25">
      <c r="E111" s="56">
        <f t="shared" si="1"/>
        <v>0</v>
      </c>
    </row>
    <row r="112" spans="5:5" x14ac:dyDescent="0.25">
      <c r="E112" s="56">
        <f t="shared" si="1"/>
        <v>0</v>
      </c>
    </row>
    <row r="113" spans="5:5" x14ac:dyDescent="0.25">
      <c r="E113" s="56">
        <f t="shared" si="1"/>
        <v>0</v>
      </c>
    </row>
    <row r="114" spans="5:5" x14ac:dyDescent="0.25">
      <c r="E114" s="56">
        <f t="shared" si="1"/>
        <v>0</v>
      </c>
    </row>
    <row r="115" spans="5:5" x14ac:dyDescent="0.25">
      <c r="E115" s="56">
        <f t="shared" si="1"/>
        <v>0</v>
      </c>
    </row>
    <row r="116" spans="5:5" x14ac:dyDescent="0.25">
      <c r="E116" s="56">
        <f t="shared" si="1"/>
        <v>0</v>
      </c>
    </row>
    <row r="117" spans="5:5" x14ac:dyDescent="0.25">
      <c r="E117" s="56">
        <f t="shared" si="1"/>
        <v>0</v>
      </c>
    </row>
    <row r="118" spans="5:5" x14ac:dyDescent="0.25">
      <c r="E118" s="56">
        <f t="shared" si="1"/>
        <v>0</v>
      </c>
    </row>
    <row r="119" spans="5:5" x14ac:dyDescent="0.25">
      <c r="E119" s="56">
        <f t="shared" si="1"/>
        <v>0</v>
      </c>
    </row>
    <row r="120" spans="5:5" x14ac:dyDescent="0.25">
      <c r="E120" s="56">
        <f t="shared" si="1"/>
        <v>0</v>
      </c>
    </row>
    <row r="121" spans="5:5" x14ac:dyDescent="0.25">
      <c r="E121" s="56">
        <f t="shared" si="1"/>
        <v>0</v>
      </c>
    </row>
    <row r="122" spans="5:5" x14ac:dyDescent="0.25">
      <c r="E122" s="56">
        <f t="shared" si="1"/>
        <v>0</v>
      </c>
    </row>
    <row r="123" spans="5:5" x14ac:dyDescent="0.25">
      <c r="E123" s="56">
        <f t="shared" si="1"/>
        <v>0</v>
      </c>
    </row>
    <row r="124" spans="5:5" x14ac:dyDescent="0.25">
      <c r="E124" s="56">
        <f t="shared" si="1"/>
        <v>0</v>
      </c>
    </row>
    <row r="125" spans="5:5" x14ac:dyDescent="0.25">
      <c r="E125" s="56">
        <f t="shared" si="1"/>
        <v>0</v>
      </c>
    </row>
    <row r="126" spans="5:5" x14ac:dyDescent="0.25">
      <c r="E126" s="56">
        <f t="shared" si="1"/>
        <v>0</v>
      </c>
    </row>
    <row r="127" spans="5:5" x14ac:dyDescent="0.25">
      <c r="E127" s="56">
        <f t="shared" si="1"/>
        <v>0</v>
      </c>
    </row>
    <row r="128" spans="5:5" x14ac:dyDescent="0.25">
      <c r="E128" s="56">
        <f t="shared" si="1"/>
        <v>0</v>
      </c>
    </row>
    <row r="129" spans="5:5" x14ac:dyDescent="0.25">
      <c r="E129" s="56">
        <f t="shared" si="1"/>
        <v>0</v>
      </c>
    </row>
    <row r="130" spans="5:5" x14ac:dyDescent="0.25">
      <c r="E130" s="56">
        <f t="shared" si="1"/>
        <v>0</v>
      </c>
    </row>
    <row r="131" spans="5:5" x14ac:dyDescent="0.25">
      <c r="E131" s="56">
        <f t="shared" si="1"/>
        <v>0</v>
      </c>
    </row>
    <row r="132" spans="5:5" x14ac:dyDescent="0.25">
      <c r="E132" s="56">
        <f t="shared" ref="E132:E195" si="2">+C132*D132</f>
        <v>0</v>
      </c>
    </row>
    <row r="133" spans="5:5" x14ac:dyDescent="0.25">
      <c r="E133" s="56">
        <f t="shared" si="2"/>
        <v>0</v>
      </c>
    </row>
    <row r="134" spans="5:5" x14ac:dyDescent="0.25">
      <c r="E134" s="56">
        <f t="shared" si="2"/>
        <v>0</v>
      </c>
    </row>
    <row r="135" spans="5:5" x14ac:dyDescent="0.25">
      <c r="E135" s="56">
        <f t="shared" si="2"/>
        <v>0</v>
      </c>
    </row>
    <row r="136" spans="5:5" x14ac:dyDescent="0.25">
      <c r="E136" s="56">
        <f t="shared" si="2"/>
        <v>0</v>
      </c>
    </row>
    <row r="137" spans="5:5" x14ac:dyDescent="0.25">
      <c r="E137" s="56">
        <f t="shared" si="2"/>
        <v>0</v>
      </c>
    </row>
    <row r="138" spans="5:5" x14ac:dyDescent="0.25">
      <c r="E138" s="56">
        <f t="shared" si="2"/>
        <v>0</v>
      </c>
    </row>
    <row r="139" spans="5:5" x14ac:dyDescent="0.25">
      <c r="E139" s="56">
        <f t="shared" si="2"/>
        <v>0</v>
      </c>
    </row>
    <row r="140" spans="5:5" x14ac:dyDescent="0.25">
      <c r="E140" s="56">
        <f t="shared" si="2"/>
        <v>0</v>
      </c>
    </row>
    <row r="141" spans="5:5" x14ac:dyDescent="0.25">
      <c r="E141" s="56">
        <f t="shared" si="2"/>
        <v>0</v>
      </c>
    </row>
    <row r="142" spans="5:5" x14ac:dyDescent="0.25">
      <c r="E142" s="56">
        <f t="shared" si="2"/>
        <v>0</v>
      </c>
    </row>
    <row r="143" spans="5:5" x14ac:dyDescent="0.25">
      <c r="E143" s="56">
        <f t="shared" si="2"/>
        <v>0</v>
      </c>
    </row>
    <row r="144" spans="5:5" x14ac:dyDescent="0.25">
      <c r="E144" s="56">
        <f t="shared" si="2"/>
        <v>0</v>
      </c>
    </row>
    <row r="145" spans="5:5" x14ac:dyDescent="0.25">
      <c r="E145" s="56">
        <f t="shared" si="2"/>
        <v>0</v>
      </c>
    </row>
    <row r="146" spans="5:5" x14ac:dyDescent="0.25">
      <c r="E146" s="56">
        <f t="shared" si="2"/>
        <v>0</v>
      </c>
    </row>
    <row r="147" spans="5:5" x14ac:dyDescent="0.25">
      <c r="E147" s="56">
        <f t="shared" si="2"/>
        <v>0</v>
      </c>
    </row>
    <row r="148" spans="5:5" x14ac:dyDescent="0.25">
      <c r="E148" s="56">
        <f t="shared" si="2"/>
        <v>0</v>
      </c>
    </row>
    <row r="149" spans="5:5" x14ac:dyDescent="0.25">
      <c r="E149" s="56">
        <f t="shared" si="2"/>
        <v>0</v>
      </c>
    </row>
    <row r="150" spans="5:5" x14ac:dyDescent="0.25">
      <c r="E150" s="56">
        <f t="shared" si="2"/>
        <v>0</v>
      </c>
    </row>
    <row r="151" spans="5:5" x14ac:dyDescent="0.25">
      <c r="E151" s="56">
        <f t="shared" si="2"/>
        <v>0</v>
      </c>
    </row>
    <row r="152" spans="5:5" x14ac:dyDescent="0.25">
      <c r="E152" s="56">
        <f t="shared" si="2"/>
        <v>0</v>
      </c>
    </row>
    <row r="153" spans="5:5" x14ac:dyDescent="0.25">
      <c r="E153" s="56">
        <f t="shared" si="2"/>
        <v>0</v>
      </c>
    </row>
    <row r="154" spans="5:5" x14ac:dyDescent="0.25">
      <c r="E154" s="56">
        <f t="shared" si="2"/>
        <v>0</v>
      </c>
    </row>
    <row r="155" spans="5:5" x14ac:dyDescent="0.25">
      <c r="E155" s="56">
        <f t="shared" si="2"/>
        <v>0</v>
      </c>
    </row>
    <row r="156" spans="5:5" x14ac:dyDescent="0.25">
      <c r="E156" s="56">
        <f t="shared" si="2"/>
        <v>0</v>
      </c>
    </row>
    <row r="157" spans="5:5" x14ac:dyDescent="0.25">
      <c r="E157" s="56">
        <f t="shared" si="2"/>
        <v>0</v>
      </c>
    </row>
    <row r="158" spans="5:5" x14ac:dyDescent="0.25">
      <c r="E158" s="56">
        <f t="shared" si="2"/>
        <v>0</v>
      </c>
    </row>
    <row r="159" spans="5:5" x14ac:dyDescent="0.25">
      <c r="E159" s="56">
        <f t="shared" si="2"/>
        <v>0</v>
      </c>
    </row>
    <row r="160" spans="5:5" x14ac:dyDescent="0.25">
      <c r="E160" s="56">
        <f t="shared" si="2"/>
        <v>0</v>
      </c>
    </row>
    <row r="161" spans="5:5" x14ac:dyDescent="0.25">
      <c r="E161" s="56">
        <f t="shared" si="2"/>
        <v>0</v>
      </c>
    </row>
    <row r="162" spans="5:5" x14ac:dyDescent="0.25">
      <c r="E162" s="56">
        <f t="shared" si="2"/>
        <v>0</v>
      </c>
    </row>
    <row r="163" spans="5:5" x14ac:dyDescent="0.25">
      <c r="E163" s="56">
        <f t="shared" si="2"/>
        <v>0</v>
      </c>
    </row>
    <row r="164" spans="5:5" x14ac:dyDescent="0.25">
      <c r="E164" s="56">
        <f t="shared" si="2"/>
        <v>0</v>
      </c>
    </row>
    <row r="165" spans="5:5" x14ac:dyDescent="0.25">
      <c r="E165" s="56">
        <f t="shared" si="2"/>
        <v>0</v>
      </c>
    </row>
    <row r="166" spans="5:5" x14ac:dyDescent="0.25">
      <c r="E166" s="56">
        <f t="shared" si="2"/>
        <v>0</v>
      </c>
    </row>
    <row r="167" spans="5:5" x14ac:dyDescent="0.25">
      <c r="E167" s="56">
        <f t="shared" si="2"/>
        <v>0</v>
      </c>
    </row>
    <row r="168" spans="5:5" x14ac:dyDescent="0.25">
      <c r="E168" s="56">
        <f t="shared" si="2"/>
        <v>0</v>
      </c>
    </row>
    <row r="169" spans="5:5" x14ac:dyDescent="0.25">
      <c r="E169" s="56">
        <f t="shared" si="2"/>
        <v>0</v>
      </c>
    </row>
    <row r="170" spans="5:5" x14ac:dyDescent="0.25">
      <c r="E170" s="56">
        <f t="shared" si="2"/>
        <v>0</v>
      </c>
    </row>
    <row r="171" spans="5:5" x14ac:dyDescent="0.25">
      <c r="E171" s="56">
        <f t="shared" si="2"/>
        <v>0</v>
      </c>
    </row>
    <row r="172" spans="5:5" x14ac:dyDescent="0.25">
      <c r="E172" s="56">
        <f t="shared" si="2"/>
        <v>0</v>
      </c>
    </row>
    <row r="173" spans="5:5" x14ac:dyDescent="0.25">
      <c r="E173" s="56">
        <f t="shared" si="2"/>
        <v>0</v>
      </c>
    </row>
    <row r="174" spans="5:5" x14ac:dyDescent="0.25">
      <c r="E174" s="56">
        <f t="shared" si="2"/>
        <v>0</v>
      </c>
    </row>
    <row r="175" spans="5:5" x14ac:dyDescent="0.25">
      <c r="E175" s="56">
        <f t="shared" si="2"/>
        <v>0</v>
      </c>
    </row>
    <row r="176" spans="5:5" x14ac:dyDescent="0.25">
      <c r="E176" s="56">
        <f t="shared" si="2"/>
        <v>0</v>
      </c>
    </row>
    <row r="177" spans="5:5" x14ac:dyDescent="0.25">
      <c r="E177" s="56">
        <f t="shared" si="2"/>
        <v>0</v>
      </c>
    </row>
    <row r="178" spans="5:5" x14ac:dyDescent="0.25">
      <c r="E178" s="56">
        <f t="shared" si="2"/>
        <v>0</v>
      </c>
    </row>
    <row r="179" spans="5:5" x14ac:dyDescent="0.25">
      <c r="E179" s="56">
        <f t="shared" si="2"/>
        <v>0</v>
      </c>
    </row>
    <row r="180" spans="5:5" x14ac:dyDescent="0.25">
      <c r="E180" s="56">
        <f t="shared" si="2"/>
        <v>0</v>
      </c>
    </row>
    <row r="181" spans="5:5" x14ac:dyDescent="0.25">
      <c r="E181" s="56">
        <f t="shared" si="2"/>
        <v>0</v>
      </c>
    </row>
    <row r="182" spans="5:5" x14ac:dyDescent="0.25">
      <c r="E182" s="56">
        <f t="shared" si="2"/>
        <v>0</v>
      </c>
    </row>
    <row r="183" spans="5:5" x14ac:dyDescent="0.25">
      <c r="E183" s="56">
        <f t="shared" si="2"/>
        <v>0</v>
      </c>
    </row>
    <row r="184" spans="5:5" x14ac:dyDescent="0.25">
      <c r="E184" s="56">
        <f t="shared" si="2"/>
        <v>0</v>
      </c>
    </row>
    <row r="185" spans="5:5" x14ac:dyDescent="0.25">
      <c r="E185" s="56">
        <f t="shared" si="2"/>
        <v>0</v>
      </c>
    </row>
    <row r="186" spans="5:5" x14ac:dyDescent="0.25">
      <c r="E186" s="56">
        <f t="shared" si="2"/>
        <v>0</v>
      </c>
    </row>
    <row r="187" spans="5:5" x14ac:dyDescent="0.25">
      <c r="E187" s="56">
        <f t="shared" si="2"/>
        <v>0</v>
      </c>
    </row>
    <row r="188" spans="5:5" x14ac:dyDescent="0.25">
      <c r="E188" s="56">
        <f t="shared" si="2"/>
        <v>0</v>
      </c>
    </row>
    <row r="189" spans="5:5" x14ac:dyDescent="0.25">
      <c r="E189" s="56">
        <f t="shared" si="2"/>
        <v>0</v>
      </c>
    </row>
    <row r="190" spans="5:5" x14ac:dyDescent="0.25">
      <c r="E190" s="56">
        <f t="shared" si="2"/>
        <v>0</v>
      </c>
    </row>
    <row r="191" spans="5:5" x14ac:dyDescent="0.25">
      <c r="E191" s="56">
        <f t="shared" si="2"/>
        <v>0</v>
      </c>
    </row>
    <row r="192" spans="5:5" x14ac:dyDescent="0.25">
      <c r="E192" s="56">
        <f t="shared" si="2"/>
        <v>0</v>
      </c>
    </row>
    <row r="193" spans="5:5" x14ac:dyDescent="0.25">
      <c r="E193" s="56">
        <f t="shared" si="2"/>
        <v>0</v>
      </c>
    </row>
    <row r="194" spans="5:5" x14ac:dyDescent="0.25">
      <c r="E194" s="56">
        <f t="shared" si="2"/>
        <v>0</v>
      </c>
    </row>
    <row r="195" spans="5:5" x14ac:dyDescent="0.25">
      <c r="E195" s="56">
        <f t="shared" si="2"/>
        <v>0</v>
      </c>
    </row>
    <row r="196" spans="5:5" x14ac:dyDescent="0.25">
      <c r="E196" s="56">
        <f t="shared" ref="E196:E256" si="3">+C196*D196</f>
        <v>0</v>
      </c>
    </row>
    <row r="197" spans="5:5" x14ac:dyDescent="0.25">
      <c r="E197" s="56">
        <f t="shared" si="3"/>
        <v>0</v>
      </c>
    </row>
    <row r="198" spans="5:5" x14ac:dyDescent="0.25">
      <c r="E198" s="56">
        <f t="shared" si="3"/>
        <v>0</v>
      </c>
    </row>
    <row r="199" spans="5:5" x14ac:dyDescent="0.25">
      <c r="E199" s="56">
        <f t="shared" si="3"/>
        <v>0</v>
      </c>
    </row>
    <row r="200" spans="5:5" x14ac:dyDescent="0.25">
      <c r="E200" s="56">
        <f t="shared" si="3"/>
        <v>0</v>
      </c>
    </row>
    <row r="201" spans="5:5" x14ac:dyDescent="0.25">
      <c r="E201" s="56">
        <f t="shared" si="3"/>
        <v>0</v>
      </c>
    </row>
    <row r="202" spans="5:5" x14ac:dyDescent="0.25">
      <c r="E202" s="56">
        <f t="shared" si="3"/>
        <v>0</v>
      </c>
    </row>
    <row r="203" spans="5:5" x14ac:dyDescent="0.25">
      <c r="E203" s="56">
        <f t="shared" si="3"/>
        <v>0</v>
      </c>
    </row>
    <row r="204" spans="5:5" x14ac:dyDescent="0.25">
      <c r="E204" s="56">
        <f t="shared" si="3"/>
        <v>0</v>
      </c>
    </row>
    <row r="205" spans="5:5" x14ac:dyDescent="0.25">
      <c r="E205" s="56">
        <f t="shared" si="3"/>
        <v>0</v>
      </c>
    </row>
    <row r="206" spans="5:5" x14ac:dyDescent="0.25">
      <c r="E206" s="56">
        <f t="shared" si="3"/>
        <v>0</v>
      </c>
    </row>
    <row r="207" spans="5:5" x14ac:dyDescent="0.25">
      <c r="E207" s="56">
        <f t="shared" si="3"/>
        <v>0</v>
      </c>
    </row>
    <row r="208" spans="5:5" x14ac:dyDescent="0.25">
      <c r="E208" s="56">
        <f t="shared" si="3"/>
        <v>0</v>
      </c>
    </row>
    <row r="209" spans="5:5" x14ac:dyDescent="0.25">
      <c r="E209" s="56">
        <f t="shared" si="3"/>
        <v>0</v>
      </c>
    </row>
    <row r="210" spans="5:5" x14ac:dyDescent="0.25">
      <c r="E210" s="56">
        <f t="shared" si="3"/>
        <v>0</v>
      </c>
    </row>
    <row r="211" spans="5:5" x14ac:dyDescent="0.25">
      <c r="E211" s="56">
        <f t="shared" si="3"/>
        <v>0</v>
      </c>
    </row>
    <row r="212" spans="5:5" x14ac:dyDescent="0.25">
      <c r="E212" s="56">
        <f t="shared" si="3"/>
        <v>0</v>
      </c>
    </row>
    <row r="213" spans="5:5" x14ac:dyDescent="0.25">
      <c r="E213" s="56">
        <f t="shared" si="3"/>
        <v>0</v>
      </c>
    </row>
    <row r="214" spans="5:5" x14ac:dyDescent="0.25">
      <c r="E214" s="56">
        <f t="shared" si="3"/>
        <v>0</v>
      </c>
    </row>
    <row r="215" spans="5:5" x14ac:dyDescent="0.25">
      <c r="E215" s="56">
        <f t="shared" si="3"/>
        <v>0</v>
      </c>
    </row>
    <row r="216" spans="5:5" x14ac:dyDescent="0.25">
      <c r="E216" s="56">
        <f t="shared" si="3"/>
        <v>0</v>
      </c>
    </row>
    <row r="217" spans="5:5" x14ac:dyDescent="0.25">
      <c r="E217" s="56">
        <f t="shared" si="3"/>
        <v>0</v>
      </c>
    </row>
    <row r="218" spans="5:5" x14ac:dyDescent="0.25">
      <c r="E218" s="56">
        <f t="shared" si="3"/>
        <v>0</v>
      </c>
    </row>
    <row r="219" spans="5:5" x14ac:dyDescent="0.25">
      <c r="E219" s="56">
        <f t="shared" si="3"/>
        <v>0</v>
      </c>
    </row>
    <row r="220" spans="5:5" x14ac:dyDescent="0.25">
      <c r="E220" s="56">
        <f t="shared" si="3"/>
        <v>0</v>
      </c>
    </row>
    <row r="221" spans="5:5" x14ac:dyDescent="0.25">
      <c r="E221" s="56">
        <f t="shared" si="3"/>
        <v>0</v>
      </c>
    </row>
    <row r="222" spans="5:5" x14ac:dyDescent="0.25">
      <c r="E222" s="56">
        <f t="shared" si="3"/>
        <v>0</v>
      </c>
    </row>
    <row r="223" spans="5:5" x14ac:dyDescent="0.25">
      <c r="E223" s="56">
        <f t="shared" si="3"/>
        <v>0</v>
      </c>
    </row>
    <row r="224" spans="5:5" x14ac:dyDescent="0.25">
      <c r="E224" s="56">
        <f t="shared" si="3"/>
        <v>0</v>
      </c>
    </row>
    <row r="225" spans="5:5" x14ac:dyDescent="0.25">
      <c r="E225" s="56">
        <f t="shared" si="3"/>
        <v>0</v>
      </c>
    </row>
    <row r="226" spans="5:5" x14ac:dyDescent="0.25">
      <c r="E226" s="56">
        <f t="shared" si="3"/>
        <v>0</v>
      </c>
    </row>
    <row r="227" spans="5:5" x14ac:dyDescent="0.25">
      <c r="E227" s="56">
        <f t="shared" si="3"/>
        <v>0</v>
      </c>
    </row>
    <row r="228" spans="5:5" x14ac:dyDescent="0.25">
      <c r="E228" s="56">
        <f t="shared" si="3"/>
        <v>0</v>
      </c>
    </row>
    <row r="229" spans="5:5" x14ac:dyDescent="0.25">
      <c r="E229" s="56">
        <f t="shared" si="3"/>
        <v>0</v>
      </c>
    </row>
    <row r="230" spans="5:5" x14ac:dyDescent="0.25">
      <c r="E230" s="56">
        <f t="shared" si="3"/>
        <v>0</v>
      </c>
    </row>
    <row r="231" spans="5:5" x14ac:dyDescent="0.25">
      <c r="E231" s="56">
        <f t="shared" si="3"/>
        <v>0</v>
      </c>
    </row>
    <row r="232" spans="5:5" x14ac:dyDescent="0.25">
      <c r="E232" s="56">
        <f t="shared" si="3"/>
        <v>0</v>
      </c>
    </row>
    <row r="233" spans="5:5" x14ac:dyDescent="0.25">
      <c r="E233" s="56">
        <f t="shared" si="3"/>
        <v>0</v>
      </c>
    </row>
    <row r="234" spans="5:5" x14ac:dyDescent="0.25">
      <c r="E234" s="56">
        <f t="shared" si="3"/>
        <v>0</v>
      </c>
    </row>
    <row r="235" spans="5:5" x14ac:dyDescent="0.25">
      <c r="E235" s="56">
        <f t="shared" si="3"/>
        <v>0</v>
      </c>
    </row>
    <row r="236" spans="5:5" x14ac:dyDescent="0.25">
      <c r="E236" s="56">
        <f t="shared" si="3"/>
        <v>0</v>
      </c>
    </row>
    <row r="237" spans="5:5" x14ac:dyDescent="0.25">
      <c r="E237" s="56">
        <f t="shared" si="3"/>
        <v>0</v>
      </c>
    </row>
    <row r="238" spans="5:5" x14ac:dyDescent="0.25">
      <c r="E238" s="56">
        <f t="shared" si="3"/>
        <v>0</v>
      </c>
    </row>
    <row r="239" spans="5:5" x14ac:dyDescent="0.25">
      <c r="E239" s="56">
        <f t="shared" si="3"/>
        <v>0</v>
      </c>
    </row>
    <row r="240" spans="5:5" x14ac:dyDescent="0.25">
      <c r="E240" s="56">
        <f t="shared" si="3"/>
        <v>0</v>
      </c>
    </row>
    <row r="241" spans="5:5" x14ac:dyDescent="0.25">
      <c r="E241" s="56">
        <f t="shared" si="3"/>
        <v>0</v>
      </c>
    </row>
    <row r="242" spans="5:5" x14ac:dyDescent="0.25">
      <c r="E242" s="56">
        <f t="shared" si="3"/>
        <v>0</v>
      </c>
    </row>
    <row r="243" spans="5:5" x14ac:dyDescent="0.25">
      <c r="E243" s="56">
        <f t="shared" si="3"/>
        <v>0</v>
      </c>
    </row>
    <row r="244" spans="5:5" x14ac:dyDescent="0.25">
      <c r="E244" s="56">
        <f t="shared" si="3"/>
        <v>0</v>
      </c>
    </row>
    <row r="245" spans="5:5" x14ac:dyDescent="0.25">
      <c r="E245" s="56">
        <f t="shared" si="3"/>
        <v>0</v>
      </c>
    </row>
    <row r="246" spans="5:5" x14ac:dyDescent="0.25">
      <c r="E246" s="56">
        <f t="shared" si="3"/>
        <v>0</v>
      </c>
    </row>
    <row r="247" spans="5:5" x14ac:dyDescent="0.25">
      <c r="E247" s="56">
        <f t="shared" si="3"/>
        <v>0</v>
      </c>
    </row>
    <row r="248" spans="5:5" x14ac:dyDescent="0.25">
      <c r="E248" s="56">
        <f t="shared" si="3"/>
        <v>0</v>
      </c>
    </row>
    <row r="249" spans="5:5" x14ac:dyDescent="0.25">
      <c r="E249" s="56">
        <f t="shared" si="3"/>
        <v>0</v>
      </c>
    </row>
    <row r="250" spans="5:5" x14ac:dyDescent="0.25">
      <c r="E250" s="56">
        <f t="shared" si="3"/>
        <v>0</v>
      </c>
    </row>
    <row r="251" spans="5:5" x14ac:dyDescent="0.25">
      <c r="E251" s="56">
        <f t="shared" si="3"/>
        <v>0</v>
      </c>
    </row>
    <row r="252" spans="5:5" x14ac:dyDescent="0.25">
      <c r="E252" s="56">
        <f t="shared" si="3"/>
        <v>0</v>
      </c>
    </row>
    <row r="253" spans="5:5" x14ac:dyDescent="0.25">
      <c r="E253" s="56">
        <f t="shared" si="3"/>
        <v>0</v>
      </c>
    </row>
    <row r="254" spans="5:5" x14ac:dyDescent="0.25">
      <c r="E254" s="56">
        <f t="shared" si="3"/>
        <v>0</v>
      </c>
    </row>
    <row r="255" spans="5:5" x14ac:dyDescent="0.25">
      <c r="E255" s="56">
        <f t="shared" si="3"/>
        <v>0</v>
      </c>
    </row>
    <row r="256" spans="5:5" x14ac:dyDescent="0.25">
      <c r="E256" s="56">
        <f t="shared" si="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8"/>
  <sheetViews>
    <sheetView topLeftCell="D135" workbookViewId="0">
      <selection activeCell="F159" sqref="F159"/>
    </sheetView>
  </sheetViews>
  <sheetFormatPr baseColWidth="10" defaultRowHeight="15" x14ac:dyDescent="0.25"/>
  <cols>
    <col min="1" max="1" width="11.42578125" customWidth="1"/>
    <col min="3" max="3" width="58.5703125" customWidth="1"/>
    <col min="4" max="4" width="46.7109375" customWidth="1"/>
    <col min="5" max="5" width="18.140625" customWidth="1"/>
    <col min="6" max="6" width="14.42578125" customWidth="1"/>
    <col min="7" max="7" width="24.28515625" customWidth="1"/>
    <col min="8" max="8" width="17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1422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67">
        <v>35</v>
      </c>
      <c r="B4" s="69">
        <v>2</v>
      </c>
      <c r="C4" s="59" t="s">
        <v>1438</v>
      </c>
      <c r="D4" s="9" t="s">
        <v>93</v>
      </c>
      <c r="E4" s="9" t="s">
        <v>8</v>
      </c>
      <c r="F4" s="70">
        <v>2012</v>
      </c>
      <c r="G4" s="5" t="s">
        <v>9</v>
      </c>
      <c r="H4" s="55">
        <v>746</v>
      </c>
      <c r="I4" s="7"/>
      <c r="J4" s="8"/>
    </row>
    <row r="5" spans="1:10" x14ac:dyDescent="0.25">
      <c r="A5" s="68">
        <v>40</v>
      </c>
      <c r="B5" s="69">
        <v>5</v>
      </c>
      <c r="C5" s="59" t="s">
        <v>1439</v>
      </c>
      <c r="D5" s="9" t="s">
        <v>93</v>
      </c>
      <c r="E5" s="9" t="s">
        <v>8</v>
      </c>
      <c r="F5" s="70">
        <v>2007</v>
      </c>
      <c r="G5" s="9" t="s">
        <v>9</v>
      </c>
      <c r="H5" s="55">
        <v>1865</v>
      </c>
      <c r="I5" s="7"/>
      <c r="J5" s="8"/>
    </row>
    <row r="6" spans="1:10" ht="30" x14ac:dyDescent="0.25">
      <c r="A6" s="68">
        <v>41</v>
      </c>
      <c r="B6" s="69">
        <v>1</v>
      </c>
      <c r="C6" s="59" t="s">
        <v>68</v>
      </c>
      <c r="D6" s="9" t="s">
        <v>94</v>
      </c>
      <c r="E6" s="9" t="s">
        <v>95</v>
      </c>
      <c r="F6" s="70">
        <v>1994</v>
      </c>
      <c r="G6" s="9" t="s">
        <v>9</v>
      </c>
      <c r="H6" s="55">
        <v>1426</v>
      </c>
      <c r="I6" s="7"/>
      <c r="J6" s="8"/>
    </row>
    <row r="7" spans="1:10" x14ac:dyDescent="0.25">
      <c r="A7" s="68">
        <v>42</v>
      </c>
      <c r="B7" s="69">
        <v>1</v>
      </c>
      <c r="C7" s="59" t="s">
        <v>1440</v>
      </c>
      <c r="D7" s="9" t="s">
        <v>96</v>
      </c>
      <c r="E7" s="9" t="s">
        <v>97</v>
      </c>
      <c r="F7" s="70">
        <v>1998</v>
      </c>
      <c r="G7" s="9" t="s">
        <v>9</v>
      </c>
      <c r="H7" s="55">
        <v>819</v>
      </c>
      <c r="I7" s="7"/>
      <c r="J7" s="8"/>
    </row>
    <row r="8" spans="1:10" x14ac:dyDescent="0.25">
      <c r="A8" s="68">
        <v>45</v>
      </c>
      <c r="B8" s="69">
        <v>1</v>
      </c>
      <c r="C8" s="59" t="s">
        <v>78</v>
      </c>
      <c r="D8" s="9" t="s">
        <v>98</v>
      </c>
      <c r="E8" s="9" t="s">
        <v>99</v>
      </c>
      <c r="F8" s="70">
        <v>2006</v>
      </c>
      <c r="G8" s="9" t="s">
        <v>9</v>
      </c>
      <c r="H8" s="55">
        <v>1571</v>
      </c>
      <c r="I8" s="7"/>
      <c r="J8" s="8"/>
    </row>
    <row r="9" spans="1:10" ht="45" x14ac:dyDescent="0.25">
      <c r="A9" s="68">
        <v>46</v>
      </c>
      <c r="B9" s="69">
        <v>1</v>
      </c>
      <c r="C9" s="59" t="s">
        <v>79</v>
      </c>
      <c r="D9" s="9" t="s">
        <v>100</v>
      </c>
      <c r="E9" s="9" t="s">
        <v>101</v>
      </c>
      <c r="F9" s="70">
        <v>2012</v>
      </c>
      <c r="G9" s="9" t="s">
        <v>9</v>
      </c>
      <c r="H9" s="55">
        <v>1499</v>
      </c>
      <c r="I9" s="7"/>
      <c r="J9" s="8"/>
    </row>
    <row r="10" spans="1:10" ht="30" x14ac:dyDescent="0.25">
      <c r="A10" s="68">
        <v>47</v>
      </c>
      <c r="B10" s="69">
        <v>1</v>
      </c>
      <c r="C10" s="59" t="s">
        <v>77</v>
      </c>
      <c r="D10" s="9" t="s">
        <v>102</v>
      </c>
      <c r="E10" s="9" t="s">
        <v>103</v>
      </c>
      <c r="F10" s="70">
        <v>2005</v>
      </c>
      <c r="G10" s="9" t="s">
        <v>9</v>
      </c>
      <c r="H10" s="55">
        <v>1149</v>
      </c>
      <c r="I10" s="7"/>
      <c r="J10" s="8"/>
    </row>
    <row r="11" spans="1:10" x14ac:dyDescent="0.25">
      <c r="A11" s="68">
        <v>48</v>
      </c>
      <c r="B11" s="69">
        <v>1</v>
      </c>
      <c r="C11" s="59" t="s">
        <v>69</v>
      </c>
      <c r="D11" s="9" t="s">
        <v>104</v>
      </c>
      <c r="E11" s="9" t="s">
        <v>105</v>
      </c>
      <c r="F11" s="70">
        <v>2006</v>
      </c>
      <c r="G11" s="9" t="s">
        <v>9</v>
      </c>
      <c r="H11" s="55">
        <v>1754</v>
      </c>
      <c r="I11" s="7"/>
      <c r="J11" s="8"/>
    </row>
    <row r="12" spans="1:10" x14ac:dyDescent="0.25">
      <c r="A12" s="68">
        <v>50</v>
      </c>
      <c r="B12" s="69">
        <v>1</v>
      </c>
      <c r="C12" s="59" t="s">
        <v>80</v>
      </c>
      <c r="D12" s="9" t="s">
        <v>106</v>
      </c>
      <c r="E12" s="9"/>
      <c r="F12" s="70">
        <v>1981</v>
      </c>
      <c r="G12" s="9" t="s">
        <v>9</v>
      </c>
      <c r="H12" s="55">
        <v>3792</v>
      </c>
      <c r="I12" s="7"/>
      <c r="J12" s="8"/>
    </row>
    <row r="13" spans="1:10" x14ac:dyDescent="0.25">
      <c r="A13" s="68">
        <v>52</v>
      </c>
      <c r="B13" s="69">
        <v>1</v>
      </c>
      <c r="C13" s="59" t="s">
        <v>70</v>
      </c>
      <c r="D13" s="9" t="s">
        <v>107</v>
      </c>
      <c r="E13" s="9"/>
      <c r="F13" s="70" t="s">
        <v>108</v>
      </c>
      <c r="G13" s="9" t="s">
        <v>9</v>
      </c>
      <c r="H13" s="55">
        <v>898</v>
      </c>
      <c r="I13" s="7"/>
      <c r="J13" s="8"/>
    </row>
    <row r="14" spans="1:10" x14ac:dyDescent="0.25">
      <c r="A14" s="68">
        <v>53</v>
      </c>
      <c r="B14" s="69">
        <v>5</v>
      </c>
      <c r="C14" s="59" t="s">
        <v>1441</v>
      </c>
      <c r="D14" s="9" t="s">
        <v>109</v>
      </c>
      <c r="E14" s="9"/>
      <c r="F14" s="70">
        <v>2014</v>
      </c>
      <c r="G14" s="9" t="s">
        <v>9</v>
      </c>
      <c r="H14" s="55">
        <v>1640</v>
      </c>
      <c r="I14" s="7"/>
      <c r="J14" s="8"/>
    </row>
    <row r="15" spans="1:10" x14ac:dyDescent="0.25">
      <c r="A15" s="68">
        <v>57</v>
      </c>
      <c r="B15" s="69">
        <v>1</v>
      </c>
      <c r="C15" s="59" t="s">
        <v>1442</v>
      </c>
      <c r="D15" s="9" t="s">
        <v>110</v>
      </c>
      <c r="E15" s="9" t="s">
        <v>111</v>
      </c>
      <c r="F15" s="70"/>
      <c r="G15" s="9" t="s">
        <v>9</v>
      </c>
      <c r="H15" s="55">
        <v>1043</v>
      </c>
      <c r="I15" s="7"/>
      <c r="J15" s="8"/>
    </row>
    <row r="16" spans="1:10" ht="30" x14ac:dyDescent="0.25">
      <c r="A16" s="68">
        <v>58</v>
      </c>
      <c r="B16" s="69">
        <v>5</v>
      </c>
      <c r="C16" s="59" t="s">
        <v>71</v>
      </c>
      <c r="D16" s="9" t="s">
        <v>112</v>
      </c>
      <c r="E16" s="9" t="s">
        <v>113</v>
      </c>
      <c r="F16" s="70"/>
      <c r="G16" s="9" t="s">
        <v>9</v>
      </c>
      <c r="H16" s="55">
        <v>1720</v>
      </c>
      <c r="I16" s="7"/>
      <c r="J16" s="8"/>
    </row>
    <row r="17" spans="1:10" x14ac:dyDescent="0.25">
      <c r="A17" s="68">
        <v>62</v>
      </c>
      <c r="B17" s="69">
        <v>1</v>
      </c>
      <c r="C17" s="59" t="s">
        <v>72</v>
      </c>
      <c r="D17" s="9" t="s">
        <v>114</v>
      </c>
      <c r="E17" s="9"/>
      <c r="F17" s="70"/>
      <c r="G17" s="9" t="s">
        <v>9</v>
      </c>
      <c r="H17" s="55">
        <v>1219</v>
      </c>
      <c r="I17" s="7"/>
      <c r="J17" s="8"/>
    </row>
    <row r="18" spans="1:10" ht="60" x14ac:dyDescent="0.25">
      <c r="A18" s="68">
        <v>65</v>
      </c>
      <c r="B18" s="69">
        <v>2</v>
      </c>
      <c r="C18" s="59" t="s">
        <v>1443</v>
      </c>
      <c r="D18" s="9" t="s">
        <v>115</v>
      </c>
      <c r="E18" s="9" t="s">
        <v>116</v>
      </c>
      <c r="F18" s="70"/>
      <c r="G18" s="9" t="s">
        <v>9</v>
      </c>
      <c r="H18" s="55">
        <v>836</v>
      </c>
      <c r="I18" s="7"/>
      <c r="J18" s="8"/>
    </row>
    <row r="19" spans="1:10" ht="30" x14ac:dyDescent="0.25">
      <c r="A19" s="68">
        <v>66</v>
      </c>
      <c r="B19" s="69">
        <v>2</v>
      </c>
      <c r="C19" s="59" t="s">
        <v>1444</v>
      </c>
      <c r="D19" s="9" t="s">
        <v>117</v>
      </c>
      <c r="E19" s="9" t="s">
        <v>118</v>
      </c>
      <c r="F19" s="70"/>
      <c r="G19" s="9" t="s">
        <v>9</v>
      </c>
      <c r="H19" s="55">
        <v>1571</v>
      </c>
      <c r="I19" s="7"/>
      <c r="J19" s="8"/>
    </row>
    <row r="20" spans="1:10" ht="30" x14ac:dyDescent="0.25">
      <c r="A20" s="68">
        <v>69</v>
      </c>
      <c r="B20" s="69">
        <v>1</v>
      </c>
      <c r="C20" s="59" t="s">
        <v>81</v>
      </c>
      <c r="D20" s="9" t="s">
        <v>119</v>
      </c>
      <c r="E20" s="9" t="s">
        <v>120</v>
      </c>
      <c r="F20" s="70"/>
      <c r="G20" s="9" t="s">
        <v>9</v>
      </c>
      <c r="H20" s="55">
        <v>1760</v>
      </c>
      <c r="I20" s="7"/>
      <c r="J20" s="8"/>
    </row>
    <row r="21" spans="1:10" ht="45" x14ac:dyDescent="0.25">
      <c r="A21" s="68">
        <v>70</v>
      </c>
      <c r="B21" s="69">
        <v>5</v>
      </c>
      <c r="C21" s="59" t="s">
        <v>73</v>
      </c>
      <c r="D21" s="9" t="s">
        <v>121</v>
      </c>
      <c r="E21" s="9" t="s">
        <v>122</v>
      </c>
      <c r="F21" s="70"/>
      <c r="G21" s="9" t="s">
        <v>9</v>
      </c>
      <c r="H21" s="55">
        <v>596</v>
      </c>
      <c r="I21" s="7"/>
      <c r="J21" s="8"/>
    </row>
    <row r="22" spans="1:10" ht="105" x14ac:dyDescent="0.25">
      <c r="A22" s="68">
        <v>74</v>
      </c>
      <c r="B22" s="69">
        <v>2</v>
      </c>
      <c r="C22" s="59" t="s">
        <v>74</v>
      </c>
      <c r="D22" s="9" t="s">
        <v>123</v>
      </c>
      <c r="E22" s="9" t="s">
        <v>124</v>
      </c>
      <c r="F22" s="70"/>
      <c r="G22" s="9" t="s">
        <v>9</v>
      </c>
      <c r="H22" s="55">
        <v>774</v>
      </c>
      <c r="I22" s="7"/>
      <c r="J22" s="8"/>
    </row>
    <row r="23" spans="1:10" ht="30" x14ac:dyDescent="0.25">
      <c r="A23" s="68">
        <v>75</v>
      </c>
      <c r="B23" s="69">
        <v>1</v>
      </c>
      <c r="C23" s="59" t="s">
        <v>1445</v>
      </c>
      <c r="D23" s="9" t="s">
        <v>125</v>
      </c>
      <c r="E23" s="9" t="s">
        <v>126</v>
      </c>
      <c r="F23" s="70"/>
      <c r="G23" s="9" t="s">
        <v>9</v>
      </c>
      <c r="H23" s="55">
        <v>1070</v>
      </c>
      <c r="I23" s="7"/>
      <c r="J23" s="8"/>
    </row>
    <row r="24" spans="1:10" ht="30" x14ac:dyDescent="0.25">
      <c r="A24" s="68">
        <v>77</v>
      </c>
      <c r="B24" s="69">
        <v>5</v>
      </c>
      <c r="C24" s="59" t="s">
        <v>1446</v>
      </c>
      <c r="D24" s="9" t="s">
        <v>127</v>
      </c>
      <c r="E24" s="9" t="s">
        <v>128</v>
      </c>
      <c r="F24" s="70"/>
      <c r="G24" s="9" t="s">
        <v>9</v>
      </c>
      <c r="H24" s="55">
        <v>650</v>
      </c>
      <c r="I24" s="7"/>
      <c r="J24" s="8"/>
    </row>
    <row r="25" spans="1:10" x14ac:dyDescent="0.25">
      <c r="A25" s="68">
        <v>78</v>
      </c>
      <c r="B25" s="69">
        <v>2</v>
      </c>
      <c r="C25" s="59" t="s">
        <v>82</v>
      </c>
      <c r="D25" s="9" t="s">
        <v>129</v>
      </c>
      <c r="E25" s="9" t="s">
        <v>122</v>
      </c>
      <c r="F25" s="70"/>
      <c r="G25" s="9" t="s">
        <v>9</v>
      </c>
      <c r="H25" s="55">
        <v>4035</v>
      </c>
      <c r="I25" s="7"/>
      <c r="J25" s="8"/>
    </row>
    <row r="26" spans="1:10" ht="30" x14ac:dyDescent="0.25">
      <c r="A26" s="68">
        <v>80</v>
      </c>
      <c r="B26" s="69">
        <v>3</v>
      </c>
      <c r="C26" s="59" t="s">
        <v>83</v>
      </c>
      <c r="D26" s="9" t="s">
        <v>130</v>
      </c>
      <c r="E26" s="9" t="s">
        <v>131</v>
      </c>
      <c r="F26" s="70" t="s">
        <v>132</v>
      </c>
      <c r="G26" s="9"/>
      <c r="H26" s="55">
        <v>849</v>
      </c>
      <c r="I26" s="7"/>
      <c r="J26" s="8"/>
    </row>
    <row r="27" spans="1:10" ht="45" x14ac:dyDescent="0.25">
      <c r="A27" s="68">
        <v>81</v>
      </c>
      <c r="B27" s="69">
        <v>1</v>
      </c>
      <c r="C27" s="59" t="s">
        <v>1447</v>
      </c>
      <c r="D27" s="9" t="s">
        <v>133</v>
      </c>
      <c r="E27" s="9" t="s">
        <v>134</v>
      </c>
      <c r="F27" s="70">
        <v>2002</v>
      </c>
      <c r="G27" s="9"/>
      <c r="H27" s="55">
        <v>1211</v>
      </c>
      <c r="I27" s="7"/>
      <c r="J27" s="8"/>
    </row>
    <row r="28" spans="1:10" ht="30" x14ac:dyDescent="0.25">
      <c r="A28" s="68">
        <v>82</v>
      </c>
      <c r="B28" s="69">
        <v>1</v>
      </c>
      <c r="C28" s="59" t="s">
        <v>1447</v>
      </c>
      <c r="D28" s="9" t="s">
        <v>135</v>
      </c>
      <c r="E28" s="9" t="s">
        <v>136</v>
      </c>
      <c r="F28" s="70">
        <v>2003</v>
      </c>
      <c r="G28" s="9"/>
      <c r="H28" s="55">
        <v>5822</v>
      </c>
      <c r="I28" s="7"/>
      <c r="J28" s="8"/>
    </row>
    <row r="29" spans="1:10" ht="30" x14ac:dyDescent="0.25">
      <c r="A29" s="68">
        <v>84</v>
      </c>
      <c r="B29" s="69">
        <v>1</v>
      </c>
      <c r="C29" s="59" t="s">
        <v>84</v>
      </c>
      <c r="D29" s="9" t="s">
        <v>137</v>
      </c>
      <c r="E29" s="9" t="s">
        <v>138</v>
      </c>
      <c r="F29" s="70">
        <v>1998</v>
      </c>
      <c r="G29" s="9"/>
      <c r="H29" s="55">
        <v>1891</v>
      </c>
      <c r="I29" s="7"/>
      <c r="J29" s="8"/>
    </row>
    <row r="30" spans="1:10" ht="30" x14ac:dyDescent="0.25">
      <c r="A30" s="68">
        <v>86</v>
      </c>
      <c r="B30" s="69">
        <v>1</v>
      </c>
      <c r="C30" s="59" t="s">
        <v>85</v>
      </c>
      <c r="D30" s="9" t="s">
        <v>139</v>
      </c>
      <c r="E30" s="9" t="s">
        <v>140</v>
      </c>
      <c r="F30" s="70">
        <v>1993</v>
      </c>
      <c r="G30" s="9"/>
      <c r="H30" s="55">
        <v>1541</v>
      </c>
      <c r="I30" s="7"/>
      <c r="J30" s="8"/>
    </row>
    <row r="31" spans="1:10" x14ac:dyDescent="0.25">
      <c r="A31" s="68">
        <v>89</v>
      </c>
      <c r="B31" s="69">
        <v>1</v>
      </c>
      <c r="C31" s="59" t="s">
        <v>75</v>
      </c>
      <c r="D31" s="9"/>
      <c r="E31" s="9" t="s">
        <v>141</v>
      </c>
      <c r="F31" s="70">
        <v>1996</v>
      </c>
      <c r="G31" s="9"/>
      <c r="H31" s="55">
        <v>315</v>
      </c>
      <c r="I31" s="7"/>
      <c r="J31" s="8"/>
    </row>
    <row r="32" spans="1:10" x14ac:dyDescent="0.25">
      <c r="A32" s="68">
        <v>90</v>
      </c>
      <c r="B32" s="69">
        <v>3</v>
      </c>
      <c r="C32" s="59" t="s">
        <v>86</v>
      </c>
      <c r="D32" s="9" t="s">
        <v>142</v>
      </c>
      <c r="E32" s="9" t="s">
        <v>143</v>
      </c>
      <c r="F32" s="70">
        <v>1993</v>
      </c>
      <c r="G32" s="9"/>
      <c r="H32" s="55">
        <v>812</v>
      </c>
      <c r="I32" s="7"/>
      <c r="J32" s="8"/>
    </row>
    <row r="33" spans="1:10" x14ac:dyDescent="0.25">
      <c r="A33" s="68">
        <v>91</v>
      </c>
      <c r="B33" s="69">
        <v>1</v>
      </c>
      <c r="C33" s="59" t="s">
        <v>87</v>
      </c>
      <c r="D33" s="9" t="s">
        <v>144</v>
      </c>
      <c r="E33" s="9" t="s">
        <v>145</v>
      </c>
      <c r="F33" s="70">
        <v>2010</v>
      </c>
      <c r="G33" s="9"/>
      <c r="H33" s="55">
        <v>755</v>
      </c>
      <c r="I33" s="7"/>
      <c r="J33" s="8"/>
    </row>
    <row r="34" spans="1:10" x14ac:dyDescent="0.25">
      <c r="A34" s="68">
        <v>92</v>
      </c>
      <c r="B34" s="69">
        <v>1</v>
      </c>
      <c r="C34" s="59" t="s">
        <v>88</v>
      </c>
      <c r="D34" s="9" t="s">
        <v>146</v>
      </c>
      <c r="E34" s="9" t="s">
        <v>147</v>
      </c>
      <c r="F34" s="70">
        <v>1985</v>
      </c>
      <c r="G34" s="9"/>
      <c r="H34" s="55">
        <v>3036</v>
      </c>
      <c r="I34" s="7"/>
      <c r="J34" s="8"/>
    </row>
    <row r="35" spans="1:10" ht="45" x14ac:dyDescent="0.25">
      <c r="A35" s="68">
        <v>93</v>
      </c>
      <c r="B35" s="69">
        <v>1</v>
      </c>
      <c r="C35" s="59" t="s">
        <v>76</v>
      </c>
      <c r="D35" s="9" t="s">
        <v>148</v>
      </c>
      <c r="E35" s="9" t="s">
        <v>149</v>
      </c>
      <c r="F35" s="70">
        <v>2008</v>
      </c>
      <c r="G35" s="9"/>
      <c r="H35" s="55">
        <v>99</v>
      </c>
      <c r="I35" s="7"/>
      <c r="J35" s="8"/>
    </row>
    <row r="36" spans="1:10" x14ac:dyDescent="0.25">
      <c r="A36" s="68">
        <v>95</v>
      </c>
      <c r="B36" s="69">
        <v>3</v>
      </c>
      <c r="C36" s="59" t="s">
        <v>89</v>
      </c>
      <c r="D36" s="9" t="s">
        <v>150</v>
      </c>
      <c r="E36" s="9" t="s">
        <v>151</v>
      </c>
      <c r="F36" s="70">
        <v>1986</v>
      </c>
      <c r="G36" s="9"/>
      <c r="H36" s="55">
        <v>1172</v>
      </c>
      <c r="I36" s="7"/>
      <c r="J36" s="8"/>
    </row>
    <row r="37" spans="1:10" ht="30" x14ac:dyDescent="0.25">
      <c r="A37" s="68">
        <v>100</v>
      </c>
      <c r="B37" s="69">
        <v>1</v>
      </c>
      <c r="C37" s="59" t="s">
        <v>1448</v>
      </c>
      <c r="D37" s="9" t="s">
        <v>152</v>
      </c>
      <c r="E37" s="9" t="s">
        <v>153</v>
      </c>
      <c r="F37" s="70">
        <v>1992</v>
      </c>
      <c r="G37" s="9"/>
      <c r="H37" s="55">
        <v>795</v>
      </c>
      <c r="I37" s="7"/>
      <c r="J37" s="8"/>
    </row>
    <row r="38" spans="1:10" x14ac:dyDescent="0.25">
      <c r="A38" s="68">
        <v>103</v>
      </c>
      <c r="B38" s="69">
        <v>3</v>
      </c>
      <c r="C38" s="59" t="s">
        <v>1449</v>
      </c>
      <c r="D38" s="9" t="s">
        <v>154</v>
      </c>
      <c r="E38" s="9" t="s">
        <v>155</v>
      </c>
      <c r="F38" s="70">
        <v>2015</v>
      </c>
      <c r="G38" s="9"/>
      <c r="H38" s="55">
        <v>1345</v>
      </c>
      <c r="I38" s="7"/>
      <c r="J38" s="8"/>
    </row>
    <row r="39" spans="1:10" ht="30" x14ac:dyDescent="0.25">
      <c r="A39" s="68">
        <v>104</v>
      </c>
      <c r="B39" s="69">
        <v>1</v>
      </c>
      <c r="C39" s="59" t="s">
        <v>90</v>
      </c>
      <c r="D39" s="9" t="s">
        <v>156</v>
      </c>
      <c r="E39" s="9" t="s">
        <v>131</v>
      </c>
      <c r="F39" s="70" t="s">
        <v>157</v>
      </c>
      <c r="G39" s="9"/>
      <c r="H39" s="55">
        <v>1211</v>
      </c>
      <c r="I39" s="7"/>
      <c r="J39" s="8"/>
    </row>
    <row r="40" spans="1:10" x14ac:dyDescent="0.25">
      <c r="A40" s="68">
        <v>105</v>
      </c>
      <c r="B40" s="69">
        <v>1</v>
      </c>
      <c r="C40" s="59" t="s">
        <v>1447</v>
      </c>
      <c r="D40" s="9" t="s">
        <v>158</v>
      </c>
      <c r="E40" s="9"/>
      <c r="F40" s="70" t="s">
        <v>159</v>
      </c>
      <c r="G40" s="9"/>
      <c r="H40" s="55">
        <v>1377</v>
      </c>
      <c r="I40" s="7"/>
      <c r="J40" s="8"/>
    </row>
    <row r="41" spans="1:10" x14ac:dyDescent="0.25">
      <c r="A41" s="68">
        <v>106</v>
      </c>
      <c r="B41" s="69">
        <v>1</v>
      </c>
      <c r="C41" s="59" t="s">
        <v>1450</v>
      </c>
      <c r="D41" s="9" t="s">
        <v>160</v>
      </c>
      <c r="E41" s="9" t="s">
        <v>161</v>
      </c>
      <c r="F41" s="70" t="s">
        <v>162</v>
      </c>
      <c r="G41" s="9"/>
      <c r="H41" s="55">
        <v>373</v>
      </c>
      <c r="I41" s="7"/>
      <c r="J41" s="8"/>
    </row>
    <row r="42" spans="1:10" ht="30" x14ac:dyDescent="0.25">
      <c r="A42" s="68">
        <v>109</v>
      </c>
      <c r="B42" s="69">
        <v>1</v>
      </c>
      <c r="C42" s="59" t="s">
        <v>1438</v>
      </c>
      <c r="D42" s="9" t="s">
        <v>93</v>
      </c>
      <c r="E42" s="9"/>
      <c r="F42" s="70" t="s">
        <v>163</v>
      </c>
      <c r="G42" s="9"/>
      <c r="H42" s="55">
        <v>1119</v>
      </c>
      <c r="I42" s="7"/>
      <c r="J42" s="8"/>
    </row>
    <row r="43" spans="1:10" ht="45" x14ac:dyDescent="0.25">
      <c r="A43" s="68">
        <v>116</v>
      </c>
      <c r="B43" s="69">
        <v>1</v>
      </c>
      <c r="C43" s="59" t="s">
        <v>68</v>
      </c>
      <c r="D43" s="9" t="s">
        <v>164</v>
      </c>
      <c r="E43" s="9" t="s">
        <v>165</v>
      </c>
      <c r="F43" s="70">
        <v>1994</v>
      </c>
      <c r="G43" s="9"/>
      <c r="H43" s="55">
        <v>1426</v>
      </c>
      <c r="I43" s="7"/>
      <c r="J43" s="8"/>
    </row>
    <row r="44" spans="1:10" ht="30" x14ac:dyDescent="0.25">
      <c r="A44" s="68">
        <v>117</v>
      </c>
      <c r="B44" s="69">
        <v>1</v>
      </c>
      <c r="C44" s="59" t="s">
        <v>1440</v>
      </c>
      <c r="D44" s="9" t="s">
        <v>166</v>
      </c>
      <c r="E44" s="9" t="s">
        <v>167</v>
      </c>
      <c r="F44" s="70">
        <v>1998</v>
      </c>
      <c r="G44" s="9"/>
      <c r="H44" s="55">
        <v>819</v>
      </c>
      <c r="I44" s="7"/>
      <c r="J44" s="8"/>
    </row>
    <row r="45" spans="1:10" x14ac:dyDescent="0.25">
      <c r="A45" s="68">
        <v>120</v>
      </c>
      <c r="B45" s="69">
        <v>1</v>
      </c>
      <c r="C45" s="59" t="s">
        <v>91</v>
      </c>
      <c r="D45" s="9" t="s">
        <v>168</v>
      </c>
      <c r="E45" s="9" t="s">
        <v>169</v>
      </c>
      <c r="F45" s="70">
        <v>2006</v>
      </c>
      <c r="G45" s="9"/>
      <c r="H45" s="55">
        <v>1571</v>
      </c>
      <c r="I45" s="7"/>
      <c r="J45" s="8"/>
    </row>
    <row r="46" spans="1:10" ht="60" x14ac:dyDescent="0.25">
      <c r="A46" s="68">
        <v>121</v>
      </c>
      <c r="B46" s="69">
        <v>1</v>
      </c>
      <c r="C46" s="59" t="s">
        <v>92</v>
      </c>
      <c r="D46" s="9" t="s">
        <v>170</v>
      </c>
      <c r="E46" s="9" t="s">
        <v>171</v>
      </c>
      <c r="F46" s="70">
        <v>2012</v>
      </c>
      <c r="G46" s="9"/>
      <c r="H46" s="55">
        <v>1499</v>
      </c>
      <c r="I46" s="7"/>
      <c r="J46" s="8"/>
    </row>
    <row r="47" spans="1:10" x14ac:dyDescent="0.25">
      <c r="A47" s="2">
        <v>122</v>
      </c>
      <c r="B47" s="69">
        <v>1</v>
      </c>
      <c r="C47" s="59" t="s">
        <v>69</v>
      </c>
      <c r="D47" s="9" t="s">
        <v>172</v>
      </c>
      <c r="E47" s="9" t="s">
        <v>173</v>
      </c>
      <c r="F47" s="70">
        <v>2006</v>
      </c>
      <c r="G47" s="9"/>
      <c r="H47" s="55">
        <v>1343</v>
      </c>
      <c r="I47" s="7"/>
      <c r="J47" s="8"/>
    </row>
    <row r="48" spans="1:10" ht="30" x14ac:dyDescent="0.25">
      <c r="A48" s="2">
        <v>124</v>
      </c>
      <c r="B48" s="69">
        <v>1</v>
      </c>
      <c r="C48" s="59" t="s">
        <v>77</v>
      </c>
      <c r="D48" s="71" t="s">
        <v>174</v>
      </c>
      <c r="E48" s="71" t="s">
        <v>175</v>
      </c>
      <c r="F48" s="72" t="s">
        <v>176</v>
      </c>
      <c r="G48" s="9"/>
      <c r="H48" s="55">
        <v>1731</v>
      </c>
      <c r="I48" s="7"/>
      <c r="J48" s="8"/>
    </row>
    <row r="49" spans="1:10" ht="30" x14ac:dyDescent="0.25">
      <c r="A49" s="2">
        <v>125</v>
      </c>
      <c r="B49" s="73">
        <v>1</v>
      </c>
      <c r="C49" s="74" t="s">
        <v>80</v>
      </c>
      <c r="D49" s="9" t="s">
        <v>177</v>
      </c>
      <c r="E49" s="9"/>
      <c r="F49" s="70" t="s">
        <v>178</v>
      </c>
      <c r="G49" s="9"/>
      <c r="H49" s="55">
        <v>3792</v>
      </c>
      <c r="I49" s="7"/>
      <c r="J49" s="8"/>
    </row>
    <row r="50" spans="1:10" x14ac:dyDescent="0.25">
      <c r="A50" s="101">
        <f>49-3</f>
        <v>46</v>
      </c>
      <c r="B50" s="101">
        <f>SUM(B4:B49)</f>
        <v>79</v>
      </c>
      <c r="C50" s="78"/>
      <c r="D50" s="78"/>
      <c r="E50" s="78"/>
      <c r="F50" s="78"/>
      <c r="G50" s="78"/>
      <c r="H50" s="102">
        <f>SUM(H4:H49)</f>
        <v>68337</v>
      </c>
      <c r="I50" s="7"/>
      <c r="J50" s="8"/>
    </row>
    <row r="51" spans="1:10" x14ac:dyDescent="0.25">
      <c r="I51" s="7"/>
      <c r="J51" s="8"/>
    </row>
    <row r="52" spans="1:10" x14ac:dyDescent="0.25">
      <c r="A52" s="12" t="s">
        <v>1280</v>
      </c>
      <c r="B52" s="12" t="s">
        <v>12</v>
      </c>
      <c r="I52" s="7"/>
      <c r="J52" s="8"/>
    </row>
    <row r="53" spans="1:10" ht="26.25" x14ac:dyDescent="0.4">
      <c r="A53" s="13">
        <f>+A50</f>
        <v>46</v>
      </c>
      <c r="B53" s="13">
        <f>+B50</f>
        <v>79</v>
      </c>
      <c r="C53" s="14" t="s">
        <v>13</v>
      </c>
      <c r="D53" s="1"/>
      <c r="E53" s="1"/>
      <c r="F53" s="1"/>
      <c r="G53" s="1"/>
      <c r="H53" s="1"/>
      <c r="I53" s="8"/>
      <c r="J53" s="8"/>
    </row>
    <row r="54" spans="1:10" x14ac:dyDescent="0.25">
      <c r="I54" s="7"/>
      <c r="J54" s="7"/>
    </row>
    <row r="55" spans="1:10" x14ac:dyDescent="0.25">
      <c r="I55" s="7"/>
      <c r="J55" s="7"/>
    </row>
    <row r="56" spans="1:10" x14ac:dyDescent="0.25">
      <c r="A56" s="15" t="s">
        <v>1820</v>
      </c>
      <c r="B56" s="15" t="s">
        <v>1</v>
      </c>
      <c r="C56" s="15" t="s">
        <v>1250</v>
      </c>
      <c r="D56" s="15" t="s">
        <v>3</v>
      </c>
      <c r="E56" s="15" t="s">
        <v>4</v>
      </c>
      <c r="F56" s="15" t="s">
        <v>5</v>
      </c>
      <c r="G56" s="15" t="s">
        <v>6</v>
      </c>
      <c r="H56" s="15" t="s">
        <v>7</v>
      </c>
      <c r="I56" s="16"/>
      <c r="J56" s="16"/>
    </row>
    <row r="57" spans="1:10" x14ac:dyDescent="0.25">
      <c r="I57" s="7"/>
      <c r="J57" s="16"/>
    </row>
    <row r="58" spans="1:10" x14ac:dyDescent="0.25">
      <c r="A58" s="12" t="s">
        <v>1280</v>
      </c>
      <c r="B58" s="12" t="s">
        <v>12</v>
      </c>
      <c r="H58" s="116">
        <v>0</v>
      </c>
      <c r="I58" s="7"/>
      <c r="J58" s="16"/>
    </row>
    <row r="59" spans="1:10" ht="26.25" x14ac:dyDescent="0.4">
      <c r="A59" s="13">
        <v>0</v>
      </c>
      <c r="B59" s="13">
        <v>0</v>
      </c>
      <c r="C59" s="19" t="s">
        <v>1695</v>
      </c>
      <c r="D59" s="15"/>
      <c r="E59" s="15"/>
      <c r="F59" s="15"/>
      <c r="G59" s="15"/>
      <c r="H59" s="15"/>
      <c r="I59" s="16"/>
      <c r="J59" s="16"/>
    </row>
    <row r="60" spans="1:10" ht="26.25" x14ac:dyDescent="0.4">
      <c r="A60" s="119"/>
      <c r="B60" s="119"/>
    </row>
    <row r="61" spans="1:10" ht="21.75" customHeight="1" x14ac:dyDescent="0.4">
      <c r="A61" s="119"/>
      <c r="B61" s="119"/>
      <c r="E61" s="12" t="s">
        <v>1280</v>
      </c>
      <c r="F61" s="12" t="s">
        <v>12</v>
      </c>
    </row>
    <row r="62" spans="1:10" ht="23.25" customHeight="1" x14ac:dyDescent="0.4">
      <c r="E62" s="13">
        <f>+A53+A59</f>
        <v>46</v>
      </c>
      <c r="F62" s="13">
        <f>+B53+B59</f>
        <v>79</v>
      </c>
      <c r="G62" s="17" t="s">
        <v>7</v>
      </c>
      <c r="H62" s="18">
        <f>+H50</f>
        <v>68337</v>
      </c>
    </row>
    <row r="64" spans="1:10" ht="27.75" x14ac:dyDescent="0.4">
      <c r="A64" s="209" t="s">
        <v>16</v>
      </c>
      <c r="B64" s="209"/>
      <c r="C64" s="209"/>
      <c r="D64" s="209"/>
      <c r="E64" s="209"/>
      <c r="F64" s="209"/>
      <c r="G64" s="209"/>
      <c r="H64" s="209"/>
      <c r="I64" s="209"/>
      <c r="J64" s="209"/>
    </row>
    <row r="65" spans="1:10" ht="27.75" x14ac:dyDescent="0.4">
      <c r="A65" s="212" t="s">
        <v>1422</v>
      </c>
      <c r="B65" s="212"/>
      <c r="C65" s="212"/>
      <c r="D65" s="212"/>
      <c r="E65" s="212"/>
      <c r="F65" s="212"/>
      <c r="G65" s="212"/>
      <c r="H65" s="212"/>
      <c r="I65" s="108"/>
      <c r="J65" s="108"/>
    </row>
    <row r="66" spans="1:10" x14ac:dyDescent="0.25">
      <c r="A66" s="52" t="s">
        <v>0</v>
      </c>
      <c r="B66" s="52" t="s">
        <v>1</v>
      </c>
      <c r="C66" s="29" t="s">
        <v>1250</v>
      </c>
      <c r="D66" s="52" t="s">
        <v>3</v>
      </c>
      <c r="E66" s="52" t="s">
        <v>4</v>
      </c>
      <c r="F66" s="52" t="s">
        <v>5</v>
      </c>
      <c r="G66" s="52" t="s">
        <v>6</v>
      </c>
      <c r="H66" s="52" t="s">
        <v>7</v>
      </c>
      <c r="I66" s="20"/>
      <c r="J66" s="20"/>
    </row>
    <row r="67" spans="1:10" x14ac:dyDescent="0.25">
      <c r="A67" s="47" t="s">
        <v>2035</v>
      </c>
      <c r="B67" s="48">
        <v>3</v>
      </c>
      <c r="C67" s="49" t="s">
        <v>2036</v>
      </c>
      <c r="D67" s="48"/>
      <c r="E67" s="48"/>
      <c r="F67" s="48"/>
      <c r="G67" s="47"/>
      <c r="H67" s="50">
        <v>693</v>
      </c>
      <c r="J67" s="20"/>
    </row>
    <row r="68" spans="1:10" x14ac:dyDescent="0.25">
      <c r="A68" s="47" t="s">
        <v>2035</v>
      </c>
      <c r="B68" s="48">
        <v>3</v>
      </c>
      <c r="C68" s="49" t="s">
        <v>2037</v>
      </c>
      <c r="D68" s="48"/>
      <c r="E68" s="48"/>
      <c r="F68" s="48"/>
      <c r="G68" s="47"/>
      <c r="H68" s="50">
        <v>630</v>
      </c>
      <c r="J68" s="20"/>
    </row>
    <row r="69" spans="1:10" x14ac:dyDescent="0.25">
      <c r="A69" s="47" t="s">
        <v>2035</v>
      </c>
      <c r="B69" s="48">
        <v>3</v>
      </c>
      <c r="C69" s="49" t="s">
        <v>2038</v>
      </c>
      <c r="D69" s="48"/>
      <c r="E69" s="48"/>
      <c r="F69" s="48"/>
      <c r="G69" s="47"/>
      <c r="H69" s="50">
        <v>525</v>
      </c>
      <c r="J69" s="20"/>
    </row>
    <row r="70" spans="1:10" x14ac:dyDescent="0.25">
      <c r="A70" s="47" t="s">
        <v>2035</v>
      </c>
      <c r="B70" s="48">
        <v>3</v>
      </c>
      <c r="C70" s="49" t="s">
        <v>2039</v>
      </c>
      <c r="D70" s="48"/>
      <c r="E70" s="48"/>
      <c r="F70" s="48"/>
      <c r="G70" s="47"/>
      <c r="H70" s="50">
        <v>630</v>
      </c>
      <c r="J70" s="20"/>
    </row>
    <row r="71" spans="1:10" x14ac:dyDescent="0.25">
      <c r="A71" s="47" t="s">
        <v>2035</v>
      </c>
      <c r="B71" s="48">
        <v>3</v>
      </c>
      <c r="C71" s="49" t="s">
        <v>2040</v>
      </c>
      <c r="D71" s="48"/>
      <c r="E71" s="48"/>
      <c r="F71" s="48"/>
      <c r="G71" s="47"/>
      <c r="H71" s="50">
        <v>693</v>
      </c>
      <c r="J71" s="20"/>
    </row>
    <row r="72" spans="1:10" x14ac:dyDescent="0.25">
      <c r="A72" s="47" t="s">
        <v>2035</v>
      </c>
      <c r="B72" s="48">
        <v>3</v>
      </c>
      <c r="C72" s="49" t="s">
        <v>2041</v>
      </c>
      <c r="D72" s="48"/>
      <c r="E72" s="48"/>
      <c r="F72" s="48"/>
      <c r="G72" s="47"/>
      <c r="H72" s="50">
        <v>735</v>
      </c>
      <c r="J72" s="20"/>
    </row>
    <row r="73" spans="1:10" x14ac:dyDescent="0.25">
      <c r="A73" s="47" t="s">
        <v>2035</v>
      </c>
      <c r="B73" s="48">
        <v>3</v>
      </c>
      <c r="C73" s="49" t="s">
        <v>2042</v>
      </c>
      <c r="D73" s="48"/>
      <c r="E73" s="48"/>
      <c r="F73" s="48"/>
      <c r="G73" s="47"/>
      <c r="H73" s="50">
        <v>808.5</v>
      </c>
      <c r="J73" s="20"/>
    </row>
    <row r="74" spans="1:10" x14ac:dyDescent="0.25">
      <c r="A74" s="47" t="s">
        <v>2035</v>
      </c>
      <c r="B74" s="48">
        <v>3</v>
      </c>
      <c r="C74" s="49" t="s">
        <v>2043</v>
      </c>
      <c r="D74" s="48"/>
      <c r="E74" s="48"/>
      <c r="F74" s="48"/>
      <c r="G74" s="47"/>
      <c r="H74" s="50">
        <v>735</v>
      </c>
      <c r="J74" s="20"/>
    </row>
    <row r="75" spans="1:10" x14ac:dyDescent="0.25">
      <c r="A75" s="47" t="s">
        <v>2035</v>
      </c>
      <c r="B75" s="48">
        <v>3</v>
      </c>
      <c r="C75" s="49" t="s">
        <v>2044</v>
      </c>
      <c r="D75" s="48"/>
      <c r="E75" s="48"/>
      <c r="F75" s="48"/>
      <c r="G75" s="47"/>
      <c r="H75" s="50">
        <v>735</v>
      </c>
      <c r="J75" s="20"/>
    </row>
    <row r="76" spans="1:10" x14ac:dyDescent="0.25">
      <c r="A76" s="47" t="s">
        <v>2035</v>
      </c>
      <c r="B76" s="48">
        <v>3</v>
      </c>
      <c r="C76" s="49" t="s">
        <v>2045</v>
      </c>
      <c r="D76" s="48"/>
      <c r="E76" s="48"/>
      <c r="F76" s="48"/>
      <c r="G76" s="47"/>
      <c r="H76" s="50">
        <v>525</v>
      </c>
      <c r="J76" s="20"/>
    </row>
    <row r="77" spans="1:10" x14ac:dyDescent="0.25">
      <c r="A77" s="47" t="s">
        <v>2035</v>
      </c>
      <c r="B77" s="48">
        <v>3</v>
      </c>
      <c r="C77" s="49" t="s">
        <v>2046</v>
      </c>
      <c r="D77" s="48"/>
      <c r="E77" s="48"/>
      <c r="F77" s="48"/>
      <c r="G77" s="47"/>
      <c r="H77" s="50">
        <v>630</v>
      </c>
      <c r="J77" s="20"/>
    </row>
    <row r="78" spans="1:10" x14ac:dyDescent="0.25">
      <c r="A78" s="47" t="s">
        <v>2035</v>
      </c>
      <c r="B78" s="48">
        <v>3</v>
      </c>
      <c r="C78" s="49" t="s">
        <v>2047</v>
      </c>
      <c r="D78" s="48"/>
      <c r="E78" s="48"/>
      <c r="F78" s="48"/>
      <c r="G78" s="47"/>
      <c r="H78" s="50">
        <v>630</v>
      </c>
      <c r="J78" s="20"/>
    </row>
    <row r="79" spans="1:10" x14ac:dyDescent="0.25">
      <c r="A79" s="47" t="s">
        <v>2035</v>
      </c>
      <c r="B79" s="48">
        <v>3</v>
      </c>
      <c r="C79" s="49" t="s">
        <v>2048</v>
      </c>
      <c r="D79" s="48"/>
      <c r="E79" s="48"/>
      <c r="F79" s="48"/>
      <c r="G79" s="47"/>
      <c r="H79" s="50">
        <v>1890</v>
      </c>
      <c r="J79" s="20"/>
    </row>
    <row r="80" spans="1:10" x14ac:dyDescent="0.25">
      <c r="A80" s="47" t="s">
        <v>2035</v>
      </c>
      <c r="B80" s="48">
        <v>3</v>
      </c>
      <c r="C80" s="49" t="s">
        <v>2049</v>
      </c>
      <c r="D80" s="48"/>
      <c r="E80" s="48"/>
      <c r="F80" s="48"/>
      <c r="G80" s="47"/>
      <c r="H80" s="50">
        <v>630</v>
      </c>
      <c r="J80" s="20"/>
    </row>
    <row r="81" spans="1:10" x14ac:dyDescent="0.25">
      <c r="A81" s="47" t="s">
        <v>2035</v>
      </c>
      <c r="B81" s="48">
        <v>3</v>
      </c>
      <c r="C81" s="49" t="s">
        <v>2050</v>
      </c>
      <c r="D81" s="48"/>
      <c r="E81" s="48"/>
      <c r="F81" s="48"/>
      <c r="G81" s="47"/>
      <c r="H81" s="50">
        <v>735</v>
      </c>
      <c r="J81" s="20"/>
    </row>
    <row r="82" spans="1:10" x14ac:dyDescent="0.25">
      <c r="A82" s="47" t="s">
        <v>2035</v>
      </c>
      <c r="B82" s="48">
        <v>3</v>
      </c>
      <c r="C82" s="49" t="s">
        <v>2051</v>
      </c>
      <c r="D82" s="48"/>
      <c r="E82" s="48"/>
      <c r="F82" s="48"/>
      <c r="G82" s="47"/>
      <c r="H82" s="50">
        <v>630</v>
      </c>
      <c r="J82" s="20"/>
    </row>
    <row r="83" spans="1:10" x14ac:dyDescent="0.25">
      <c r="A83" s="47" t="s">
        <v>2035</v>
      </c>
      <c r="B83" s="48">
        <v>3</v>
      </c>
      <c r="C83" s="49" t="s">
        <v>2052</v>
      </c>
      <c r="D83" s="48"/>
      <c r="E83" s="48"/>
      <c r="F83" s="48"/>
      <c r="G83" s="47"/>
      <c r="H83" s="50">
        <v>735</v>
      </c>
      <c r="J83" s="20"/>
    </row>
    <row r="84" spans="1:10" x14ac:dyDescent="0.25">
      <c r="A84" s="47" t="s">
        <v>2035</v>
      </c>
      <c r="B84" s="48">
        <v>3</v>
      </c>
      <c r="C84" s="49" t="s">
        <v>2053</v>
      </c>
      <c r="D84" s="48"/>
      <c r="E84" s="48"/>
      <c r="F84" s="48"/>
      <c r="G84" s="47"/>
      <c r="H84" s="50">
        <v>315</v>
      </c>
      <c r="J84" s="20"/>
    </row>
    <row r="85" spans="1:10" x14ac:dyDescent="0.25">
      <c r="A85" s="47" t="s">
        <v>2035</v>
      </c>
      <c r="B85" s="48">
        <v>3</v>
      </c>
      <c r="C85" s="49" t="s">
        <v>2054</v>
      </c>
      <c r="D85" s="48"/>
      <c r="E85" s="48"/>
      <c r="F85" s="48"/>
      <c r="G85" s="47"/>
      <c r="H85" s="50">
        <v>735</v>
      </c>
      <c r="J85" s="20"/>
    </row>
    <row r="86" spans="1:10" x14ac:dyDescent="0.25">
      <c r="A86" s="47" t="s">
        <v>2035</v>
      </c>
      <c r="B86" s="48">
        <v>3</v>
      </c>
      <c r="C86" s="49" t="s">
        <v>2055</v>
      </c>
      <c r="D86" s="48"/>
      <c r="E86" s="48"/>
      <c r="F86" s="48"/>
      <c r="G86" s="47"/>
      <c r="H86" s="50">
        <v>483</v>
      </c>
      <c r="J86" s="20"/>
    </row>
    <row r="87" spans="1:10" x14ac:dyDescent="0.25">
      <c r="A87" s="47" t="s">
        <v>2035</v>
      </c>
      <c r="B87" s="48">
        <v>3</v>
      </c>
      <c r="C87" s="49" t="s">
        <v>2056</v>
      </c>
      <c r="D87" s="48"/>
      <c r="E87" s="48"/>
      <c r="F87" s="48"/>
      <c r="G87" s="47"/>
      <c r="H87" s="50">
        <v>630</v>
      </c>
      <c r="J87" s="20"/>
    </row>
    <row r="88" spans="1:10" x14ac:dyDescent="0.25">
      <c r="A88" s="47" t="s">
        <v>2035</v>
      </c>
      <c r="B88" s="48">
        <v>3</v>
      </c>
      <c r="C88" s="49" t="s">
        <v>2057</v>
      </c>
      <c r="D88" s="48"/>
      <c r="E88" s="48"/>
      <c r="F88" s="48"/>
      <c r="G88" s="47"/>
      <c r="H88" s="50">
        <v>945</v>
      </c>
      <c r="J88" s="20"/>
    </row>
    <row r="89" spans="1:10" x14ac:dyDescent="0.25">
      <c r="A89" s="47" t="s">
        <v>2035</v>
      </c>
      <c r="B89" s="48">
        <v>3</v>
      </c>
      <c r="C89" s="49" t="s">
        <v>2058</v>
      </c>
      <c r="D89" s="48"/>
      <c r="E89" s="48"/>
      <c r="F89" s="48"/>
      <c r="G89" s="47"/>
      <c r="H89" s="50">
        <v>798</v>
      </c>
      <c r="J89" s="20"/>
    </row>
    <row r="90" spans="1:10" x14ac:dyDescent="0.25">
      <c r="A90" s="47" t="s">
        <v>2035</v>
      </c>
      <c r="B90" s="48">
        <v>3</v>
      </c>
      <c r="C90" s="49" t="s">
        <v>2059</v>
      </c>
      <c r="D90" s="48"/>
      <c r="E90" s="48"/>
      <c r="F90" s="48"/>
      <c r="G90" s="47"/>
      <c r="H90" s="50">
        <v>315</v>
      </c>
      <c r="J90" s="20"/>
    </row>
    <row r="91" spans="1:10" x14ac:dyDescent="0.25">
      <c r="A91" s="47" t="s">
        <v>2035</v>
      </c>
      <c r="B91" s="48">
        <v>3</v>
      </c>
      <c r="C91" s="49" t="s">
        <v>2060</v>
      </c>
      <c r="D91" s="48"/>
      <c r="E91" s="48"/>
      <c r="F91" s="48"/>
      <c r="G91" s="47"/>
      <c r="H91" s="50">
        <v>840</v>
      </c>
      <c r="J91" s="20"/>
    </row>
    <row r="92" spans="1:10" x14ac:dyDescent="0.25">
      <c r="A92" s="47" t="s">
        <v>2035</v>
      </c>
      <c r="B92" s="48">
        <v>3</v>
      </c>
      <c r="C92" s="49" t="s">
        <v>2061</v>
      </c>
      <c r="D92" s="48"/>
      <c r="E92" s="48"/>
      <c r="F92" s="48"/>
      <c r="G92" s="47"/>
      <c r="H92" s="50">
        <v>1680</v>
      </c>
      <c r="J92" s="20"/>
    </row>
    <row r="93" spans="1:10" x14ac:dyDescent="0.25">
      <c r="A93" s="47" t="s">
        <v>2035</v>
      </c>
      <c r="B93" s="48">
        <v>3</v>
      </c>
      <c r="C93" s="49" t="s">
        <v>2062</v>
      </c>
      <c r="D93" s="48"/>
      <c r="E93" s="48"/>
      <c r="F93" s="48"/>
      <c r="G93" s="47"/>
      <c r="H93" s="50">
        <v>1050</v>
      </c>
      <c r="J93" s="20"/>
    </row>
    <row r="94" spans="1:10" x14ac:dyDescent="0.25">
      <c r="A94" s="47" t="s">
        <v>2035</v>
      </c>
      <c r="B94" s="48">
        <v>3</v>
      </c>
      <c r="C94" s="49" t="s">
        <v>2063</v>
      </c>
      <c r="D94" s="48"/>
      <c r="E94" s="48"/>
      <c r="F94" s="48"/>
      <c r="G94" s="47"/>
      <c r="H94" s="50">
        <v>630</v>
      </c>
      <c r="J94" s="20"/>
    </row>
    <row r="95" spans="1:10" x14ac:dyDescent="0.25">
      <c r="A95" s="47" t="s">
        <v>2035</v>
      </c>
      <c r="B95" s="48">
        <v>3</v>
      </c>
      <c r="C95" s="49" t="s">
        <v>2064</v>
      </c>
      <c r="D95" s="48"/>
      <c r="E95" s="48"/>
      <c r="F95" s="48"/>
      <c r="G95" s="47"/>
      <c r="H95" s="50">
        <v>735</v>
      </c>
      <c r="J95" s="20"/>
    </row>
    <row r="96" spans="1:10" x14ac:dyDescent="0.25">
      <c r="A96" s="47" t="s">
        <v>2035</v>
      </c>
      <c r="B96" s="48">
        <v>3</v>
      </c>
      <c r="C96" s="49" t="s">
        <v>2065</v>
      </c>
      <c r="D96" s="48"/>
      <c r="E96" s="48"/>
      <c r="F96" s="48"/>
      <c r="G96" s="47"/>
      <c r="H96" s="50">
        <v>525</v>
      </c>
      <c r="J96" s="20"/>
    </row>
    <row r="97" spans="1:10" x14ac:dyDescent="0.25">
      <c r="A97" s="47" t="s">
        <v>2035</v>
      </c>
      <c r="B97" s="48">
        <v>3</v>
      </c>
      <c r="C97" s="49" t="s">
        <v>2066</v>
      </c>
      <c r="D97" s="48"/>
      <c r="E97" s="48"/>
      <c r="F97" s="48"/>
      <c r="G97" s="47"/>
      <c r="H97" s="50">
        <v>525</v>
      </c>
      <c r="J97" s="20"/>
    </row>
    <row r="98" spans="1:10" x14ac:dyDescent="0.25">
      <c r="A98" s="47" t="s">
        <v>2035</v>
      </c>
      <c r="B98" s="48">
        <v>3</v>
      </c>
      <c r="C98" s="49" t="s">
        <v>2067</v>
      </c>
      <c r="D98" s="48"/>
      <c r="E98" s="48"/>
      <c r="F98" s="48"/>
      <c r="G98" s="47"/>
      <c r="H98" s="50">
        <v>945</v>
      </c>
      <c r="J98" s="20"/>
    </row>
    <row r="99" spans="1:10" x14ac:dyDescent="0.25">
      <c r="A99" s="47" t="s">
        <v>2035</v>
      </c>
      <c r="B99" s="48">
        <v>3</v>
      </c>
      <c r="C99" s="49" t="s">
        <v>2068</v>
      </c>
      <c r="D99" s="48"/>
      <c r="E99" s="48"/>
      <c r="F99" s="48"/>
      <c r="G99" s="47"/>
      <c r="H99" s="50">
        <v>630</v>
      </c>
      <c r="J99" s="20"/>
    </row>
    <row r="100" spans="1:10" x14ac:dyDescent="0.25">
      <c r="A100" s="47" t="s">
        <v>2035</v>
      </c>
      <c r="B100" s="48">
        <v>3</v>
      </c>
      <c r="C100" s="49" t="s">
        <v>2069</v>
      </c>
      <c r="D100" s="48"/>
      <c r="E100" s="48"/>
      <c r="F100" s="48"/>
      <c r="G100" s="47"/>
      <c r="H100" s="50">
        <v>588</v>
      </c>
      <c r="J100" s="20"/>
    </row>
    <row r="101" spans="1:10" x14ac:dyDescent="0.25">
      <c r="A101" s="47" t="s">
        <v>2035</v>
      </c>
      <c r="B101" s="48">
        <v>3</v>
      </c>
      <c r="C101" s="49" t="s">
        <v>2070</v>
      </c>
      <c r="D101" s="48"/>
      <c r="E101" s="48"/>
      <c r="F101" s="48"/>
      <c r="G101" s="47"/>
      <c r="H101" s="50">
        <v>630</v>
      </c>
      <c r="J101" s="20"/>
    </row>
    <row r="102" spans="1:10" x14ac:dyDescent="0.25">
      <c r="A102" s="47" t="s">
        <v>2035</v>
      </c>
      <c r="B102" s="48">
        <v>2</v>
      </c>
      <c r="C102" s="49" t="s">
        <v>2100</v>
      </c>
      <c r="D102" s="48"/>
      <c r="E102" s="48"/>
      <c r="F102" s="48"/>
      <c r="G102" s="47"/>
      <c r="H102" s="50">
        <v>450</v>
      </c>
      <c r="J102" s="20"/>
    </row>
    <row r="103" spans="1:10" x14ac:dyDescent="0.25">
      <c r="A103" s="47" t="s">
        <v>2035</v>
      </c>
      <c r="B103" s="48">
        <v>2</v>
      </c>
      <c r="C103" s="49" t="s">
        <v>2101</v>
      </c>
      <c r="D103" s="48"/>
      <c r="E103" s="48"/>
      <c r="F103" s="48"/>
      <c r="G103" s="47"/>
      <c r="H103" s="50">
        <v>500</v>
      </c>
      <c r="J103" s="20"/>
    </row>
    <row r="104" spans="1:10" x14ac:dyDescent="0.25">
      <c r="A104" s="47" t="s">
        <v>2035</v>
      </c>
      <c r="B104" s="48">
        <v>2</v>
      </c>
      <c r="C104" s="49" t="s">
        <v>2102</v>
      </c>
      <c r="D104" s="48"/>
      <c r="E104" s="48"/>
      <c r="F104" s="48"/>
      <c r="G104" s="47"/>
      <c r="H104" s="50">
        <v>600</v>
      </c>
      <c r="J104" s="20"/>
    </row>
    <row r="105" spans="1:10" x14ac:dyDescent="0.25">
      <c r="A105" s="47" t="s">
        <v>2035</v>
      </c>
      <c r="B105" s="48">
        <v>2</v>
      </c>
      <c r="C105" s="49" t="s">
        <v>2103</v>
      </c>
      <c r="D105" s="48"/>
      <c r="E105" s="48"/>
      <c r="F105" s="48"/>
      <c r="G105" s="47"/>
      <c r="H105" s="50">
        <v>400</v>
      </c>
      <c r="J105" s="20"/>
    </row>
    <row r="106" spans="1:10" x14ac:dyDescent="0.25">
      <c r="A106" s="47" t="s">
        <v>2035</v>
      </c>
      <c r="B106" s="48">
        <v>2</v>
      </c>
      <c r="C106" s="49" t="s">
        <v>2104</v>
      </c>
      <c r="D106" s="48"/>
      <c r="E106" s="48"/>
      <c r="F106" s="48"/>
      <c r="G106" s="47"/>
      <c r="H106" s="50">
        <v>240</v>
      </c>
      <c r="J106" s="20"/>
    </row>
    <row r="107" spans="1:10" x14ac:dyDescent="0.25">
      <c r="A107" s="47" t="s">
        <v>2035</v>
      </c>
      <c r="B107" s="48">
        <v>2</v>
      </c>
      <c r="C107" s="49" t="s">
        <v>2105</v>
      </c>
      <c r="D107" s="48"/>
      <c r="E107" s="48"/>
      <c r="F107" s="48"/>
      <c r="G107" s="47"/>
      <c r="H107" s="50">
        <v>300</v>
      </c>
      <c r="J107" s="20"/>
    </row>
    <row r="108" spans="1:10" x14ac:dyDescent="0.25">
      <c r="A108" s="47" t="s">
        <v>2035</v>
      </c>
      <c r="B108" s="48">
        <v>2</v>
      </c>
      <c r="C108" s="49" t="s">
        <v>2106</v>
      </c>
      <c r="D108" s="48"/>
      <c r="E108" s="48"/>
      <c r="F108" s="48"/>
      <c r="G108" s="47"/>
      <c r="H108" s="50">
        <v>520</v>
      </c>
      <c r="J108" s="20"/>
    </row>
    <row r="109" spans="1:10" x14ac:dyDescent="0.25">
      <c r="A109" s="47" t="s">
        <v>2035</v>
      </c>
      <c r="B109" s="48">
        <v>2</v>
      </c>
      <c r="C109" s="49" t="s">
        <v>2107</v>
      </c>
      <c r="D109" s="48"/>
      <c r="E109" s="48"/>
      <c r="F109" s="48"/>
      <c r="G109" s="47"/>
      <c r="H109" s="50">
        <v>300</v>
      </c>
      <c r="J109" s="20"/>
    </row>
    <row r="110" spans="1:10" x14ac:dyDescent="0.25">
      <c r="A110" s="47" t="s">
        <v>2035</v>
      </c>
      <c r="B110" s="48">
        <v>2</v>
      </c>
      <c r="C110" s="49" t="s">
        <v>2108</v>
      </c>
      <c r="D110" s="48"/>
      <c r="E110" s="48"/>
      <c r="F110" s="48"/>
      <c r="G110" s="47"/>
      <c r="H110" s="50">
        <v>240</v>
      </c>
      <c r="J110" s="20"/>
    </row>
    <row r="111" spans="1:10" x14ac:dyDescent="0.25">
      <c r="A111" s="47" t="s">
        <v>2035</v>
      </c>
      <c r="B111" s="48">
        <v>2</v>
      </c>
      <c r="C111" s="49" t="s">
        <v>2109</v>
      </c>
      <c r="D111" s="48"/>
      <c r="E111" s="48"/>
      <c r="F111" s="48"/>
      <c r="G111" s="47"/>
      <c r="H111" s="50">
        <v>240</v>
      </c>
      <c r="J111" s="20"/>
    </row>
    <row r="112" spans="1:10" x14ac:dyDescent="0.25">
      <c r="A112" s="47" t="s">
        <v>2035</v>
      </c>
      <c r="B112" s="48">
        <v>2</v>
      </c>
      <c r="C112" s="49" t="s">
        <v>2110</v>
      </c>
      <c r="D112" s="48"/>
      <c r="E112" s="48"/>
      <c r="F112" s="48"/>
      <c r="G112" s="47"/>
      <c r="H112" s="50">
        <v>200</v>
      </c>
      <c r="J112" s="20"/>
    </row>
    <row r="113" spans="1:10" x14ac:dyDescent="0.25">
      <c r="A113" s="47" t="s">
        <v>2035</v>
      </c>
      <c r="B113" s="48">
        <v>2</v>
      </c>
      <c r="C113" s="49" t="s">
        <v>2111</v>
      </c>
      <c r="D113" s="48"/>
      <c r="E113" s="48"/>
      <c r="F113" s="48"/>
      <c r="G113" s="47"/>
      <c r="H113" s="50">
        <v>400</v>
      </c>
      <c r="J113" s="20"/>
    </row>
    <row r="114" spans="1:10" x14ac:dyDescent="0.25">
      <c r="A114" s="47" t="s">
        <v>2035</v>
      </c>
      <c r="B114" s="48">
        <v>2</v>
      </c>
      <c r="C114" s="49" t="s">
        <v>2112</v>
      </c>
      <c r="D114" s="48"/>
      <c r="E114" s="48"/>
      <c r="F114" s="48"/>
      <c r="G114" s="47"/>
      <c r="H114" s="50">
        <v>500</v>
      </c>
      <c r="J114" s="20"/>
    </row>
    <row r="115" spans="1:10" x14ac:dyDescent="0.25">
      <c r="A115" s="47" t="s">
        <v>2035</v>
      </c>
      <c r="B115" s="48">
        <v>2</v>
      </c>
      <c r="C115" s="49" t="s">
        <v>2113</v>
      </c>
      <c r="D115" s="48"/>
      <c r="E115" s="48"/>
      <c r="F115" s="48"/>
      <c r="G115" s="47"/>
      <c r="H115" s="50">
        <v>190</v>
      </c>
      <c r="J115" s="20"/>
    </row>
    <row r="116" spans="1:10" x14ac:dyDescent="0.25">
      <c r="A116" s="47" t="s">
        <v>2035</v>
      </c>
      <c r="B116" s="48">
        <v>2</v>
      </c>
      <c r="C116" s="49" t="s">
        <v>2114</v>
      </c>
      <c r="D116" s="48"/>
      <c r="E116" s="48"/>
      <c r="F116" s="48"/>
      <c r="G116" s="47"/>
      <c r="H116" s="50">
        <v>340</v>
      </c>
      <c r="J116" s="20"/>
    </row>
    <row r="117" spans="1:10" x14ac:dyDescent="0.25">
      <c r="A117" s="47" t="s">
        <v>2035</v>
      </c>
      <c r="B117" s="48">
        <v>2</v>
      </c>
      <c r="C117" s="49" t="s">
        <v>2115</v>
      </c>
      <c r="D117" s="48"/>
      <c r="E117" s="48"/>
      <c r="F117" s="48"/>
      <c r="G117" s="47"/>
      <c r="H117" s="50">
        <v>280</v>
      </c>
      <c r="J117" s="20"/>
    </row>
    <row r="118" spans="1:10" x14ac:dyDescent="0.25">
      <c r="A118" s="47" t="s">
        <v>2035</v>
      </c>
      <c r="B118" s="48">
        <v>2</v>
      </c>
      <c r="C118" s="49" t="s">
        <v>2116</v>
      </c>
      <c r="D118" s="48"/>
      <c r="E118" s="48"/>
      <c r="F118" s="48"/>
      <c r="G118" s="47"/>
      <c r="H118" s="50">
        <v>400</v>
      </c>
      <c r="J118" s="20"/>
    </row>
    <row r="119" spans="1:10" x14ac:dyDescent="0.25">
      <c r="A119" s="47" t="s">
        <v>2035</v>
      </c>
      <c r="B119" s="48">
        <v>2</v>
      </c>
      <c r="C119" s="49" t="s">
        <v>2117</v>
      </c>
      <c r="D119" s="48"/>
      <c r="E119" s="48"/>
      <c r="F119" s="48"/>
      <c r="G119" s="47"/>
      <c r="H119" s="50">
        <v>416</v>
      </c>
      <c r="J119" s="20"/>
    </row>
    <row r="120" spans="1:10" x14ac:dyDescent="0.25">
      <c r="A120" s="47" t="s">
        <v>2035</v>
      </c>
      <c r="B120" s="48">
        <v>2</v>
      </c>
      <c r="C120" s="49" t="s">
        <v>2118</v>
      </c>
      <c r="D120" s="48"/>
      <c r="E120" s="48"/>
      <c r="F120" s="48"/>
      <c r="G120" s="47"/>
      <c r="H120" s="50">
        <v>260</v>
      </c>
      <c r="J120" s="20"/>
    </row>
    <row r="121" spans="1:10" x14ac:dyDescent="0.25">
      <c r="A121" s="47" t="s">
        <v>2035</v>
      </c>
      <c r="B121" s="48">
        <v>2</v>
      </c>
      <c r="C121" s="49" t="s">
        <v>2119</v>
      </c>
      <c r="D121" s="48"/>
      <c r="E121" s="48"/>
      <c r="F121" s="48"/>
      <c r="G121" s="47"/>
      <c r="H121" s="50">
        <v>240</v>
      </c>
      <c r="J121" s="20"/>
    </row>
    <row r="122" spans="1:10" x14ac:dyDescent="0.25">
      <c r="A122" s="47" t="s">
        <v>2035</v>
      </c>
      <c r="B122" s="48">
        <v>2</v>
      </c>
      <c r="C122" s="49" t="s">
        <v>2120</v>
      </c>
      <c r="D122" s="48"/>
      <c r="E122" s="48"/>
      <c r="F122" s="48"/>
      <c r="G122" s="47"/>
      <c r="H122" s="50">
        <v>600</v>
      </c>
      <c r="J122" s="20"/>
    </row>
    <row r="123" spans="1:10" x14ac:dyDescent="0.25">
      <c r="A123" s="47" t="s">
        <v>2035</v>
      </c>
      <c r="B123" s="48">
        <v>2</v>
      </c>
      <c r="C123" s="49" t="s">
        <v>2121</v>
      </c>
      <c r="D123" s="48"/>
      <c r="E123" s="48"/>
      <c r="F123" s="48"/>
      <c r="G123" s="47"/>
      <c r="H123" s="50">
        <v>400</v>
      </c>
      <c r="J123" s="20"/>
    </row>
    <row r="124" spans="1:10" x14ac:dyDescent="0.25">
      <c r="A124" s="47" t="s">
        <v>2035</v>
      </c>
      <c r="B124" s="48">
        <v>1</v>
      </c>
      <c r="C124" s="49" t="s">
        <v>2122</v>
      </c>
      <c r="D124" s="48"/>
      <c r="E124" s="48"/>
      <c r="F124" s="48"/>
      <c r="G124" s="47"/>
      <c r="H124" s="50">
        <v>245</v>
      </c>
      <c r="J124" s="20"/>
    </row>
    <row r="125" spans="1:10" x14ac:dyDescent="0.25">
      <c r="A125" s="47" t="s">
        <v>2005</v>
      </c>
      <c r="B125" s="48">
        <v>5</v>
      </c>
      <c r="C125" s="49" t="s">
        <v>2018</v>
      </c>
      <c r="D125" s="48" t="s">
        <v>2019</v>
      </c>
      <c r="E125" s="48"/>
      <c r="F125" s="48"/>
      <c r="G125" s="47"/>
      <c r="H125" s="50">
        <v>1960</v>
      </c>
      <c r="J125" s="20"/>
    </row>
    <row r="126" spans="1:10" x14ac:dyDescent="0.25">
      <c r="A126" s="47" t="s">
        <v>2073</v>
      </c>
      <c r="B126" s="48">
        <v>1</v>
      </c>
      <c r="C126" s="49" t="s">
        <v>2074</v>
      </c>
      <c r="D126" s="48"/>
      <c r="E126" s="48"/>
      <c r="F126" s="48"/>
      <c r="G126" s="47"/>
      <c r="H126" s="50">
        <v>464</v>
      </c>
      <c r="J126" s="20"/>
    </row>
    <row r="127" spans="1:10" x14ac:dyDescent="0.25">
      <c r="A127" s="47" t="s">
        <v>2073</v>
      </c>
      <c r="B127" s="48">
        <v>1</v>
      </c>
      <c r="C127" s="49" t="s">
        <v>2075</v>
      </c>
      <c r="D127" s="48" t="s">
        <v>2076</v>
      </c>
      <c r="E127" s="48" t="s">
        <v>2077</v>
      </c>
      <c r="F127" s="48">
        <v>2010</v>
      </c>
      <c r="G127" s="47"/>
      <c r="H127" s="50">
        <v>1128</v>
      </c>
      <c r="J127" s="20"/>
    </row>
    <row r="128" spans="1:10" x14ac:dyDescent="0.25">
      <c r="A128" s="47" t="s">
        <v>2073</v>
      </c>
      <c r="B128" s="48">
        <v>1</v>
      </c>
      <c r="C128" s="49" t="s">
        <v>2078</v>
      </c>
      <c r="D128" s="48" t="s">
        <v>2079</v>
      </c>
      <c r="E128" s="48"/>
      <c r="F128" s="48"/>
      <c r="G128" s="47"/>
      <c r="H128" s="50">
        <v>1128</v>
      </c>
      <c r="J128" s="20"/>
    </row>
    <row r="129" spans="1:10" x14ac:dyDescent="0.25">
      <c r="A129" s="47" t="s">
        <v>2073</v>
      </c>
      <c r="B129" s="48">
        <v>1</v>
      </c>
      <c r="C129" s="49" t="s">
        <v>2080</v>
      </c>
      <c r="D129" s="48" t="s">
        <v>2081</v>
      </c>
      <c r="E129" s="48"/>
      <c r="F129" s="48"/>
      <c r="G129" s="47"/>
      <c r="H129" s="50">
        <v>1016</v>
      </c>
      <c r="J129" s="20"/>
    </row>
    <row r="130" spans="1:10" x14ac:dyDescent="0.25">
      <c r="A130" s="47" t="s">
        <v>2073</v>
      </c>
      <c r="B130" s="48">
        <v>1</v>
      </c>
      <c r="C130" s="49" t="s">
        <v>2082</v>
      </c>
      <c r="D130" s="48" t="s">
        <v>2083</v>
      </c>
      <c r="E130" s="48"/>
      <c r="F130" s="48"/>
      <c r="G130" s="47"/>
      <c r="H130" s="50">
        <v>344</v>
      </c>
      <c r="J130" s="20"/>
    </row>
    <row r="131" spans="1:10" x14ac:dyDescent="0.25">
      <c r="A131" s="47" t="s">
        <v>2073</v>
      </c>
      <c r="B131" s="48">
        <v>1</v>
      </c>
      <c r="C131" s="49" t="s">
        <v>2084</v>
      </c>
      <c r="D131" s="48" t="s">
        <v>2085</v>
      </c>
      <c r="E131" s="48"/>
      <c r="F131" s="48"/>
      <c r="G131" s="47"/>
      <c r="H131" s="50">
        <v>1128</v>
      </c>
      <c r="J131" s="20"/>
    </row>
    <row r="132" spans="1:10" x14ac:dyDescent="0.25">
      <c r="A132" s="47" t="s">
        <v>2073</v>
      </c>
      <c r="B132" s="48">
        <v>1</v>
      </c>
      <c r="C132" s="49" t="s">
        <v>2086</v>
      </c>
      <c r="D132" s="48" t="s">
        <v>2087</v>
      </c>
      <c r="E132" s="48"/>
      <c r="F132" s="48"/>
      <c r="G132" s="47"/>
      <c r="H132" s="50">
        <v>832</v>
      </c>
      <c r="J132" s="20"/>
    </row>
    <row r="133" spans="1:10" x14ac:dyDescent="0.25">
      <c r="A133" s="47" t="s">
        <v>2073</v>
      </c>
      <c r="B133" s="48">
        <v>1</v>
      </c>
      <c r="C133" s="49" t="s">
        <v>2088</v>
      </c>
      <c r="D133" s="48"/>
      <c r="E133" s="48"/>
      <c r="F133" s="48"/>
      <c r="G133" s="47"/>
      <c r="H133" s="50">
        <v>904</v>
      </c>
      <c r="J133" s="20"/>
    </row>
    <row r="134" spans="1:10" x14ac:dyDescent="0.25">
      <c r="A134" s="47" t="s">
        <v>2073</v>
      </c>
      <c r="B134" s="48">
        <v>1</v>
      </c>
      <c r="C134" s="49" t="s">
        <v>2089</v>
      </c>
      <c r="D134" s="48"/>
      <c r="E134" s="48"/>
      <c r="F134" s="48"/>
      <c r="G134" s="47"/>
      <c r="H134" s="50">
        <v>504</v>
      </c>
      <c r="J134" s="20"/>
    </row>
    <row r="135" spans="1:10" x14ac:dyDescent="0.25">
      <c r="A135" s="47" t="s">
        <v>2073</v>
      </c>
      <c r="B135" s="48">
        <v>1</v>
      </c>
      <c r="C135" s="49" t="s">
        <v>2090</v>
      </c>
      <c r="D135" s="48" t="s">
        <v>2091</v>
      </c>
      <c r="E135" s="48"/>
      <c r="F135" s="48"/>
      <c r="G135" s="47"/>
      <c r="H135" s="50">
        <v>668</v>
      </c>
      <c r="J135" s="20"/>
    </row>
    <row r="136" spans="1:10" x14ac:dyDescent="0.25">
      <c r="A136" s="47" t="s">
        <v>2073</v>
      </c>
      <c r="B136" s="48">
        <v>1</v>
      </c>
      <c r="C136" s="49" t="s">
        <v>2092</v>
      </c>
      <c r="D136" s="48" t="s">
        <v>2093</v>
      </c>
      <c r="E136" s="48"/>
      <c r="F136" s="48"/>
      <c r="G136" s="47"/>
      <c r="H136" s="50">
        <v>696</v>
      </c>
      <c r="J136" s="20"/>
    </row>
    <row r="137" spans="1:10" x14ac:dyDescent="0.25">
      <c r="A137" s="47" t="s">
        <v>2073</v>
      </c>
      <c r="B137" s="48">
        <v>1</v>
      </c>
      <c r="C137" s="49" t="s">
        <v>2094</v>
      </c>
      <c r="D137" s="48" t="s">
        <v>2095</v>
      </c>
      <c r="E137" s="48"/>
      <c r="F137" s="48"/>
      <c r="G137" s="47"/>
      <c r="H137" s="50">
        <v>832</v>
      </c>
      <c r="J137" s="20"/>
    </row>
    <row r="138" spans="1:10" x14ac:dyDescent="0.25">
      <c r="A138" s="47" t="s">
        <v>2073</v>
      </c>
      <c r="B138" s="48">
        <v>1</v>
      </c>
      <c r="C138" s="49" t="s">
        <v>2096</v>
      </c>
      <c r="D138" s="48" t="s">
        <v>2097</v>
      </c>
      <c r="E138" s="48"/>
      <c r="F138" s="48"/>
      <c r="G138" s="47"/>
      <c r="H138" s="50">
        <v>944</v>
      </c>
      <c r="J138" s="20"/>
    </row>
    <row r="139" spans="1:10" x14ac:dyDescent="0.25">
      <c r="A139" s="47" t="s">
        <v>2073</v>
      </c>
      <c r="B139" s="48">
        <v>1</v>
      </c>
      <c r="C139" s="49" t="s">
        <v>2098</v>
      </c>
      <c r="D139" s="48"/>
      <c r="E139" s="48"/>
      <c r="F139" s="48"/>
      <c r="G139" s="47"/>
      <c r="H139" s="50">
        <v>344</v>
      </c>
      <c r="J139" s="20"/>
    </row>
    <row r="140" spans="1:10" x14ac:dyDescent="0.25">
      <c r="A140" s="47" t="s">
        <v>2073</v>
      </c>
      <c r="B140" s="48">
        <v>1</v>
      </c>
      <c r="C140" s="49" t="s">
        <v>2099</v>
      </c>
      <c r="D140" s="48"/>
      <c r="E140" s="48"/>
      <c r="F140" s="48"/>
      <c r="G140" s="47"/>
      <c r="H140" s="50">
        <v>552</v>
      </c>
      <c r="J140" s="20"/>
    </row>
    <row r="141" spans="1:10" x14ac:dyDescent="0.25">
      <c r="A141" s="47" t="s">
        <v>2020</v>
      </c>
      <c r="B141" s="48">
        <v>1</v>
      </c>
      <c r="C141" s="49" t="s">
        <v>2021</v>
      </c>
      <c r="D141" s="48" t="s">
        <v>2022</v>
      </c>
      <c r="E141" s="48" t="s">
        <v>2023</v>
      </c>
      <c r="F141" s="48">
        <v>2001</v>
      </c>
      <c r="G141" s="47"/>
      <c r="H141" s="50">
        <v>896</v>
      </c>
      <c r="J141" s="20"/>
    </row>
    <row r="142" spans="1:10" x14ac:dyDescent="0.25">
      <c r="A142" s="47" t="s">
        <v>2020</v>
      </c>
      <c r="B142" s="48">
        <v>1</v>
      </c>
      <c r="C142" s="49" t="s">
        <v>2024</v>
      </c>
      <c r="D142" s="48" t="s">
        <v>2025</v>
      </c>
      <c r="E142" s="48" t="s">
        <v>2023</v>
      </c>
      <c r="F142" s="48">
        <v>2009</v>
      </c>
      <c r="G142" s="47"/>
      <c r="H142" s="50">
        <v>2160</v>
      </c>
      <c r="J142" s="20"/>
    </row>
    <row r="143" spans="1:10" x14ac:dyDescent="0.25">
      <c r="A143" s="47" t="s">
        <v>2020</v>
      </c>
      <c r="B143" s="48">
        <v>1</v>
      </c>
      <c r="C143" s="49" t="s">
        <v>2026</v>
      </c>
      <c r="D143" s="48" t="s">
        <v>2027</v>
      </c>
      <c r="E143" s="48" t="s">
        <v>2028</v>
      </c>
      <c r="F143" s="48">
        <v>2008</v>
      </c>
      <c r="G143" s="47"/>
      <c r="H143" s="50">
        <v>960</v>
      </c>
      <c r="J143" s="20"/>
    </row>
    <row r="144" spans="1:10" x14ac:dyDescent="0.25">
      <c r="A144" s="47" t="s">
        <v>2020</v>
      </c>
      <c r="B144" s="48">
        <v>1</v>
      </c>
      <c r="C144" s="49" t="s">
        <v>2029</v>
      </c>
      <c r="D144" s="48" t="s">
        <v>2030</v>
      </c>
      <c r="E144" s="48" t="s">
        <v>2023</v>
      </c>
      <c r="F144" s="48"/>
      <c r="G144" s="47"/>
      <c r="H144" s="50">
        <v>896</v>
      </c>
      <c r="J144" s="20"/>
    </row>
    <row r="145" spans="1:10" x14ac:dyDescent="0.25">
      <c r="A145" s="24" t="s">
        <v>2020</v>
      </c>
      <c r="B145" s="22">
        <v>1</v>
      </c>
      <c r="C145" s="23" t="s">
        <v>2031</v>
      </c>
      <c r="D145" s="22" t="s">
        <v>2025</v>
      </c>
      <c r="E145" s="22" t="s">
        <v>2023</v>
      </c>
      <c r="F145" s="22"/>
      <c r="G145" s="24"/>
      <c r="H145" s="21">
        <v>2160</v>
      </c>
      <c r="J145" s="20"/>
    </row>
    <row r="146" spans="1:10" x14ac:dyDescent="0.25">
      <c r="A146" s="24" t="s">
        <v>2020</v>
      </c>
      <c r="B146" s="22">
        <v>1</v>
      </c>
      <c r="C146" s="23" t="s">
        <v>2032</v>
      </c>
      <c r="D146" s="22" t="s">
        <v>2033</v>
      </c>
      <c r="E146" s="22" t="s">
        <v>2034</v>
      </c>
      <c r="F146" s="22"/>
      <c r="G146" s="24"/>
      <c r="H146" s="21">
        <v>960</v>
      </c>
      <c r="J146" s="20"/>
    </row>
    <row r="147" spans="1:10" x14ac:dyDescent="0.25">
      <c r="A147" s="24" t="s">
        <v>2071</v>
      </c>
      <c r="B147" s="22">
        <v>2</v>
      </c>
      <c r="C147" s="23" t="s">
        <v>2072</v>
      </c>
      <c r="D147" s="22"/>
      <c r="E147" s="22"/>
      <c r="F147" s="22"/>
      <c r="G147" s="24"/>
      <c r="H147" s="21">
        <v>1118.4000000000001</v>
      </c>
      <c r="J147" s="20"/>
    </row>
    <row r="148" spans="1:10" x14ac:dyDescent="0.25">
      <c r="A148" s="25">
        <v>81</v>
      </c>
      <c r="B148" s="26">
        <f>SUM(B67:B147)</f>
        <v>178</v>
      </c>
      <c r="H148" s="27">
        <f>SUM(H67:H147)</f>
        <v>56443.9</v>
      </c>
      <c r="J148" s="20"/>
    </row>
    <row r="149" spans="1:10" x14ac:dyDescent="0.25">
      <c r="A149" s="28"/>
      <c r="B149" s="29"/>
      <c r="C149" s="20"/>
      <c r="D149" s="20"/>
      <c r="E149" s="20"/>
      <c r="F149" s="20"/>
      <c r="G149" s="20"/>
      <c r="H149" s="30"/>
      <c r="I149" s="20"/>
      <c r="J149" s="20"/>
    </row>
    <row r="150" spans="1:10" x14ac:dyDescent="0.25">
      <c r="A150" s="31"/>
      <c r="B150" s="26"/>
      <c r="H150" s="27"/>
    </row>
    <row r="152" spans="1:10" x14ac:dyDescent="0.25">
      <c r="A152" s="32"/>
      <c r="B152" s="32"/>
      <c r="C152" s="32"/>
      <c r="D152" s="32"/>
      <c r="E152" s="32"/>
      <c r="F152" s="32"/>
      <c r="G152" s="32"/>
      <c r="H152" s="32"/>
      <c r="I152" s="33"/>
      <c r="J152" s="33"/>
    </row>
    <row r="153" spans="1:10" x14ac:dyDescent="0.25">
      <c r="I153" s="7"/>
      <c r="J153" s="33"/>
    </row>
    <row r="154" spans="1:10" ht="21" x14ac:dyDescent="0.35">
      <c r="A154" s="12" t="s">
        <v>1280</v>
      </c>
      <c r="B154" s="12" t="s">
        <v>12</v>
      </c>
      <c r="G154" s="17" t="s">
        <v>7</v>
      </c>
      <c r="H154" s="34">
        <f>+H148</f>
        <v>56443.9</v>
      </c>
      <c r="I154" s="7"/>
      <c r="J154" s="33"/>
    </row>
    <row r="155" spans="1:10" ht="26.25" x14ac:dyDescent="0.4">
      <c r="A155" s="35">
        <f>+A148</f>
        <v>81</v>
      </c>
      <c r="B155" s="35">
        <f>+B148</f>
        <v>178</v>
      </c>
      <c r="C155" s="36" t="s">
        <v>14</v>
      </c>
      <c r="D155" s="32"/>
      <c r="E155" s="32"/>
      <c r="F155" s="32"/>
      <c r="G155" s="32"/>
      <c r="H155" s="32"/>
      <c r="I155" s="33"/>
      <c r="J155" s="33"/>
    </row>
    <row r="157" spans="1:10" x14ac:dyDescent="0.25">
      <c r="E157" s="12" t="s">
        <v>1280</v>
      </c>
      <c r="F157" s="12" t="s">
        <v>12</v>
      </c>
    </row>
    <row r="158" spans="1:10" ht="26.25" x14ac:dyDescent="0.4">
      <c r="E158" s="35">
        <f>+A53+A59+A155</f>
        <v>127</v>
      </c>
      <c r="F158" s="35">
        <f>+B53+B59+B155</f>
        <v>257</v>
      </c>
      <c r="G158" s="17" t="s">
        <v>41</v>
      </c>
      <c r="H158" s="34">
        <f>+H62+H154</f>
        <v>124780.9</v>
      </c>
    </row>
  </sheetData>
  <mergeCells count="4">
    <mergeCell ref="A1:J1"/>
    <mergeCell ref="A64:J64"/>
    <mergeCell ref="A2:H2"/>
    <mergeCell ref="A65:H6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3"/>
  <sheetViews>
    <sheetView workbookViewId="0">
      <selection activeCell="B5" sqref="B5"/>
    </sheetView>
  </sheetViews>
  <sheetFormatPr baseColWidth="10" defaultRowHeight="15" x14ac:dyDescent="0.25"/>
  <cols>
    <col min="2" max="2" width="61.140625" customWidth="1"/>
    <col min="3" max="3" width="14.85546875" customWidth="1"/>
    <col min="4" max="4" width="14.7109375" customWidth="1"/>
    <col min="5" max="5" width="16.140625" customWidth="1"/>
  </cols>
  <sheetData>
    <row r="1" spans="1:5" x14ac:dyDescent="0.25">
      <c r="E1" s="56">
        <v>260000</v>
      </c>
    </row>
    <row r="2" spans="1:5" ht="30" x14ac:dyDescent="0.25">
      <c r="A2" t="s">
        <v>1845</v>
      </c>
      <c r="B2" t="s">
        <v>1839</v>
      </c>
      <c r="C2" t="s">
        <v>1840</v>
      </c>
      <c r="D2" s="118" t="s">
        <v>1841</v>
      </c>
      <c r="E2" t="s">
        <v>1843</v>
      </c>
    </row>
    <row r="3" spans="1:5" x14ac:dyDescent="0.25">
      <c r="E3" s="56">
        <f>+C3*D3</f>
        <v>0</v>
      </c>
    </row>
    <row r="4" spans="1:5" x14ac:dyDescent="0.25">
      <c r="E4" s="56">
        <f t="shared" ref="E4:E67" si="0">+C4*D4</f>
        <v>0</v>
      </c>
    </row>
    <row r="5" spans="1:5" x14ac:dyDescent="0.25">
      <c r="E5" s="56">
        <f t="shared" si="0"/>
        <v>0</v>
      </c>
    </row>
    <row r="6" spans="1:5" x14ac:dyDescent="0.25">
      <c r="E6" s="56">
        <f t="shared" si="0"/>
        <v>0</v>
      </c>
    </row>
    <row r="7" spans="1:5" x14ac:dyDescent="0.25">
      <c r="E7" s="56">
        <f t="shared" si="0"/>
        <v>0</v>
      </c>
    </row>
    <row r="8" spans="1:5" x14ac:dyDescent="0.25">
      <c r="E8" s="56">
        <f t="shared" si="0"/>
        <v>0</v>
      </c>
    </row>
    <row r="9" spans="1:5" x14ac:dyDescent="0.25">
      <c r="E9" s="56">
        <f t="shared" si="0"/>
        <v>0</v>
      </c>
    </row>
    <row r="10" spans="1:5" x14ac:dyDescent="0.25">
      <c r="E10" s="56">
        <f t="shared" si="0"/>
        <v>0</v>
      </c>
    </row>
    <row r="11" spans="1:5" x14ac:dyDescent="0.25">
      <c r="E11" s="56">
        <f t="shared" si="0"/>
        <v>0</v>
      </c>
    </row>
    <row r="12" spans="1:5" x14ac:dyDescent="0.25">
      <c r="E12" s="56">
        <f t="shared" si="0"/>
        <v>0</v>
      </c>
    </row>
    <row r="13" spans="1:5" x14ac:dyDescent="0.25">
      <c r="E13" s="56">
        <f t="shared" si="0"/>
        <v>0</v>
      </c>
    </row>
    <row r="14" spans="1:5" x14ac:dyDescent="0.25">
      <c r="E14" s="56">
        <f t="shared" si="0"/>
        <v>0</v>
      </c>
    </row>
    <row r="15" spans="1:5" x14ac:dyDescent="0.25">
      <c r="E15" s="56">
        <f t="shared" si="0"/>
        <v>0</v>
      </c>
    </row>
    <row r="16" spans="1:5" x14ac:dyDescent="0.25">
      <c r="E16" s="56">
        <f t="shared" si="0"/>
        <v>0</v>
      </c>
    </row>
    <row r="17" spans="5:5" x14ac:dyDescent="0.25">
      <c r="E17" s="56">
        <f t="shared" si="0"/>
        <v>0</v>
      </c>
    </row>
    <row r="18" spans="5:5" x14ac:dyDescent="0.25">
      <c r="E18" s="56">
        <f t="shared" si="0"/>
        <v>0</v>
      </c>
    </row>
    <row r="19" spans="5:5" x14ac:dyDescent="0.25">
      <c r="E19" s="56">
        <f t="shared" si="0"/>
        <v>0</v>
      </c>
    </row>
    <row r="20" spans="5:5" x14ac:dyDescent="0.25">
      <c r="E20" s="56">
        <f t="shared" si="0"/>
        <v>0</v>
      </c>
    </row>
    <row r="21" spans="5:5" x14ac:dyDescent="0.25">
      <c r="E21" s="56">
        <f t="shared" si="0"/>
        <v>0</v>
      </c>
    </row>
    <row r="22" spans="5:5" x14ac:dyDescent="0.25">
      <c r="E22" s="56">
        <f t="shared" si="0"/>
        <v>0</v>
      </c>
    </row>
    <row r="23" spans="5:5" x14ac:dyDescent="0.25">
      <c r="E23" s="56">
        <f t="shared" si="0"/>
        <v>0</v>
      </c>
    </row>
    <row r="24" spans="5:5" x14ac:dyDescent="0.25">
      <c r="E24" s="56">
        <f t="shared" si="0"/>
        <v>0</v>
      </c>
    </row>
    <row r="25" spans="5:5" x14ac:dyDescent="0.25">
      <c r="E25" s="56">
        <f t="shared" si="0"/>
        <v>0</v>
      </c>
    </row>
    <row r="26" spans="5:5" x14ac:dyDescent="0.25">
      <c r="E26" s="56">
        <f t="shared" si="0"/>
        <v>0</v>
      </c>
    </row>
    <row r="27" spans="5:5" x14ac:dyDescent="0.25">
      <c r="E27" s="56">
        <f t="shared" si="0"/>
        <v>0</v>
      </c>
    </row>
    <row r="28" spans="5:5" x14ac:dyDescent="0.25">
      <c r="E28" s="56">
        <f t="shared" si="0"/>
        <v>0</v>
      </c>
    </row>
    <row r="29" spans="5:5" x14ac:dyDescent="0.25">
      <c r="E29" s="56">
        <f t="shared" si="0"/>
        <v>0</v>
      </c>
    </row>
    <row r="30" spans="5:5" x14ac:dyDescent="0.25">
      <c r="E30" s="56">
        <f t="shared" si="0"/>
        <v>0</v>
      </c>
    </row>
    <row r="31" spans="5:5" x14ac:dyDescent="0.25">
      <c r="E31" s="56">
        <f t="shared" si="0"/>
        <v>0</v>
      </c>
    </row>
    <row r="32" spans="5:5" x14ac:dyDescent="0.25">
      <c r="E32" s="56">
        <f t="shared" si="0"/>
        <v>0</v>
      </c>
    </row>
    <row r="33" spans="5:5" x14ac:dyDescent="0.25">
      <c r="E33" s="56">
        <f t="shared" si="0"/>
        <v>0</v>
      </c>
    </row>
    <row r="34" spans="5:5" x14ac:dyDescent="0.25">
      <c r="E34" s="56">
        <f t="shared" si="0"/>
        <v>0</v>
      </c>
    </row>
    <row r="35" spans="5:5" x14ac:dyDescent="0.25">
      <c r="E35" s="56">
        <f t="shared" si="0"/>
        <v>0</v>
      </c>
    </row>
    <row r="36" spans="5:5" x14ac:dyDescent="0.25">
      <c r="E36" s="56">
        <f t="shared" si="0"/>
        <v>0</v>
      </c>
    </row>
    <row r="37" spans="5:5" x14ac:dyDescent="0.25">
      <c r="E37" s="56">
        <f t="shared" si="0"/>
        <v>0</v>
      </c>
    </row>
    <row r="38" spans="5:5" x14ac:dyDescent="0.25">
      <c r="E38" s="56">
        <f t="shared" si="0"/>
        <v>0</v>
      </c>
    </row>
    <row r="39" spans="5:5" x14ac:dyDescent="0.25">
      <c r="E39" s="56">
        <f t="shared" si="0"/>
        <v>0</v>
      </c>
    </row>
    <row r="40" spans="5:5" x14ac:dyDescent="0.25">
      <c r="E40" s="56">
        <f t="shared" si="0"/>
        <v>0</v>
      </c>
    </row>
    <row r="41" spans="5:5" x14ac:dyDescent="0.25">
      <c r="E41" s="56">
        <f t="shared" si="0"/>
        <v>0</v>
      </c>
    </row>
    <row r="42" spans="5:5" x14ac:dyDescent="0.25">
      <c r="E42" s="56">
        <f t="shared" si="0"/>
        <v>0</v>
      </c>
    </row>
    <row r="43" spans="5:5" x14ac:dyDescent="0.25">
      <c r="E43" s="56">
        <f t="shared" si="0"/>
        <v>0</v>
      </c>
    </row>
    <row r="44" spans="5:5" x14ac:dyDescent="0.25">
      <c r="E44" s="56">
        <f t="shared" si="0"/>
        <v>0</v>
      </c>
    </row>
    <row r="45" spans="5:5" x14ac:dyDescent="0.25">
      <c r="E45" s="56">
        <f t="shared" si="0"/>
        <v>0</v>
      </c>
    </row>
    <row r="46" spans="5:5" x14ac:dyDescent="0.25">
      <c r="E46" s="56">
        <f t="shared" si="0"/>
        <v>0</v>
      </c>
    </row>
    <row r="47" spans="5:5" x14ac:dyDescent="0.25">
      <c r="E47" s="56">
        <f t="shared" si="0"/>
        <v>0</v>
      </c>
    </row>
    <row r="48" spans="5:5" x14ac:dyDescent="0.25">
      <c r="E48" s="56">
        <f t="shared" si="0"/>
        <v>0</v>
      </c>
    </row>
    <row r="49" spans="5:5" x14ac:dyDescent="0.25">
      <c r="E49" s="56">
        <f t="shared" si="0"/>
        <v>0</v>
      </c>
    </row>
    <row r="50" spans="5:5" x14ac:dyDescent="0.25">
      <c r="E50" s="56">
        <f t="shared" si="0"/>
        <v>0</v>
      </c>
    </row>
    <row r="51" spans="5:5" x14ac:dyDescent="0.25">
      <c r="E51" s="56">
        <f t="shared" si="0"/>
        <v>0</v>
      </c>
    </row>
    <row r="52" spans="5:5" x14ac:dyDescent="0.25">
      <c r="E52" s="56">
        <f t="shared" si="0"/>
        <v>0</v>
      </c>
    </row>
    <row r="53" spans="5:5" x14ac:dyDescent="0.25">
      <c r="E53" s="56">
        <f t="shared" si="0"/>
        <v>0</v>
      </c>
    </row>
    <row r="54" spans="5:5" x14ac:dyDescent="0.25">
      <c r="E54" s="56">
        <f t="shared" si="0"/>
        <v>0</v>
      </c>
    </row>
    <row r="55" spans="5:5" x14ac:dyDescent="0.25">
      <c r="E55" s="56">
        <f t="shared" si="0"/>
        <v>0</v>
      </c>
    </row>
    <row r="56" spans="5:5" x14ac:dyDescent="0.25">
      <c r="E56" s="56">
        <f t="shared" si="0"/>
        <v>0</v>
      </c>
    </row>
    <row r="57" spans="5:5" x14ac:dyDescent="0.25">
      <c r="E57" s="56">
        <f t="shared" si="0"/>
        <v>0</v>
      </c>
    </row>
    <row r="58" spans="5:5" x14ac:dyDescent="0.25">
      <c r="E58" s="56">
        <f t="shared" si="0"/>
        <v>0</v>
      </c>
    </row>
    <row r="59" spans="5:5" x14ac:dyDescent="0.25">
      <c r="E59" s="56">
        <f t="shared" si="0"/>
        <v>0</v>
      </c>
    </row>
    <row r="60" spans="5:5" x14ac:dyDescent="0.25">
      <c r="E60" s="56">
        <f t="shared" si="0"/>
        <v>0</v>
      </c>
    </row>
    <row r="61" spans="5:5" x14ac:dyDescent="0.25">
      <c r="E61" s="56">
        <f t="shared" si="0"/>
        <v>0</v>
      </c>
    </row>
    <row r="62" spans="5:5" x14ac:dyDescent="0.25">
      <c r="E62" s="56">
        <f t="shared" si="0"/>
        <v>0</v>
      </c>
    </row>
    <row r="63" spans="5:5" x14ac:dyDescent="0.25">
      <c r="E63" s="56">
        <f t="shared" si="0"/>
        <v>0</v>
      </c>
    </row>
    <row r="64" spans="5:5" x14ac:dyDescent="0.25">
      <c r="E64" s="56">
        <f t="shared" si="0"/>
        <v>0</v>
      </c>
    </row>
    <row r="65" spans="5:5" x14ac:dyDescent="0.25">
      <c r="E65" s="56">
        <f t="shared" si="0"/>
        <v>0</v>
      </c>
    </row>
    <row r="66" spans="5:5" x14ac:dyDescent="0.25">
      <c r="E66" s="56">
        <f t="shared" si="0"/>
        <v>0</v>
      </c>
    </row>
    <row r="67" spans="5:5" x14ac:dyDescent="0.25">
      <c r="E67" s="56">
        <f t="shared" si="0"/>
        <v>0</v>
      </c>
    </row>
    <row r="68" spans="5:5" x14ac:dyDescent="0.25">
      <c r="E68" s="56">
        <f t="shared" ref="E68:E131" si="1">+C68*D68</f>
        <v>0</v>
      </c>
    </row>
    <row r="69" spans="5:5" x14ac:dyDescent="0.25">
      <c r="E69" s="56">
        <f t="shared" si="1"/>
        <v>0</v>
      </c>
    </row>
    <row r="70" spans="5:5" x14ac:dyDescent="0.25">
      <c r="E70" s="56">
        <f t="shared" si="1"/>
        <v>0</v>
      </c>
    </row>
    <row r="71" spans="5:5" x14ac:dyDescent="0.25">
      <c r="E71" s="56">
        <f t="shared" si="1"/>
        <v>0</v>
      </c>
    </row>
    <row r="72" spans="5:5" x14ac:dyDescent="0.25">
      <c r="E72" s="56">
        <f t="shared" si="1"/>
        <v>0</v>
      </c>
    </row>
    <row r="73" spans="5:5" x14ac:dyDescent="0.25">
      <c r="E73" s="56">
        <f t="shared" si="1"/>
        <v>0</v>
      </c>
    </row>
    <row r="74" spans="5:5" x14ac:dyDescent="0.25">
      <c r="E74" s="56">
        <f t="shared" si="1"/>
        <v>0</v>
      </c>
    </row>
    <row r="75" spans="5:5" x14ac:dyDescent="0.25">
      <c r="E75" s="56">
        <f t="shared" si="1"/>
        <v>0</v>
      </c>
    </row>
    <row r="76" spans="5:5" x14ac:dyDescent="0.25">
      <c r="E76" s="56">
        <f t="shared" si="1"/>
        <v>0</v>
      </c>
    </row>
    <row r="77" spans="5:5" x14ac:dyDescent="0.25">
      <c r="E77" s="56">
        <f t="shared" si="1"/>
        <v>0</v>
      </c>
    </row>
    <row r="78" spans="5:5" x14ac:dyDescent="0.25">
      <c r="E78" s="56">
        <f t="shared" si="1"/>
        <v>0</v>
      </c>
    </row>
    <row r="79" spans="5:5" x14ac:dyDescent="0.25">
      <c r="E79" s="56">
        <f t="shared" si="1"/>
        <v>0</v>
      </c>
    </row>
    <row r="80" spans="5:5" x14ac:dyDescent="0.25">
      <c r="E80" s="56">
        <f t="shared" si="1"/>
        <v>0</v>
      </c>
    </row>
    <row r="81" spans="5:5" x14ac:dyDescent="0.25">
      <c r="E81" s="56">
        <f t="shared" si="1"/>
        <v>0</v>
      </c>
    </row>
    <row r="82" spans="5:5" x14ac:dyDescent="0.25">
      <c r="E82" s="56">
        <f t="shared" si="1"/>
        <v>0</v>
      </c>
    </row>
    <row r="83" spans="5:5" x14ac:dyDescent="0.25">
      <c r="E83" s="56">
        <f t="shared" si="1"/>
        <v>0</v>
      </c>
    </row>
    <row r="84" spans="5:5" x14ac:dyDescent="0.25">
      <c r="E84" s="56">
        <f t="shared" si="1"/>
        <v>0</v>
      </c>
    </row>
    <row r="85" spans="5:5" x14ac:dyDescent="0.25">
      <c r="E85" s="56">
        <f t="shared" si="1"/>
        <v>0</v>
      </c>
    </row>
    <row r="86" spans="5:5" x14ac:dyDescent="0.25">
      <c r="E86" s="56">
        <f t="shared" si="1"/>
        <v>0</v>
      </c>
    </row>
    <row r="87" spans="5:5" x14ac:dyDescent="0.25">
      <c r="E87" s="56">
        <f t="shared" si="1"/>
        <v>0</v>
      </c>
    </row>
    <row r="88" spans="5:5" x14ac:dyDescent="0.25">
      <c r="E88" s="56">
        <f t="shared" si="1"/>
        <v>0</v>
      </c>
    </row>
    <row r="89" spans="5:5" x14ac:dyDescent="0.25">
      <c r="E89" s="56">
        <f t="shared" si="1"/>
        <v>0</v>
      </c>
    </row>
    <row r="90" spans="5:5" x14ac:dyDescent="0.25">
      <c r="E90" s="56">
        <f t="shared" si="1"/>
        <v>0</v>
      </c>
    </row>
    <row r="91" spans="5:5" x14ac:dyDescent="0.25">
      <c r="E91" s="56">
        <f t="shared" si="1"/>
        <v>0</v>
      </c>
    </row>
    <row r="92" spans="5:5" x14ac:dyDescent="0.25">
      <c r="E92" s="56">
        <f t="shared" si="1"/>
        <v>0</v>
      </c>
    </row>
    <row r="93" spans="5:5" x14ac:dyDescent="0.25">
      <c r="E93" s="56">
        <f t="shared" si="1"/>
        <v>0</v>
      </c>
    </row>
    <row r="94" spans="5:5" x14ac:dyDescent="0.25">
      <c r="E94" s="56">
        <f t="shared" si="1"/>
        <v>0</v>
      </c>
    </row>
    <row r="95" spans="5:5" x14ac:dyDescent="0.25">
      <c r="E95" s="56">
        <f t="shared" si="1"/>
        <v>0</v>
      </c>
    </row>
    <row r="96" spans="5:5" x14ac:dyDescent="0.25">
      <c r="E96" s="56">
        <f t="shared" si="1"/>
        <v>0</v>
      </c>
    </row>
    <row r="97" spans="5:5" x14ac:dyDescent="0.25">
      <c r="E97" s="56">
        <f t="shared" si="1"/>
        <v>0</v>
      </c>
    </row>
    <row r="98" spans="5:5" x14ac:dyDescent="0.25">
      <c r="E98" s="56">
        <f t="shared" si="1"/>
        <v>0</v>
      </c>
    </row>
    <row r="99" spans="5:5" x14ac:dyDescent="0.25">
      <c r="E99" s="56">
        <f t="shared" si="1"/>
        <v>0</v>
      </c>
    </row>
    <row r="100" spans="5:5" x14ac:dyDescent="0.25">
      <c r="E100" s="56">
        <f t="shared" si="1"/>
        <v>0</v>
      </c>
    </row>
    <row r="101" spans="5:5" x14ac:dyDescent="0.25">
      <c r="E101" s="56">
        <f t="shared" si="1"/>
        <v>0</v>
      </c>
    </row>
    <row r="102" spans="5:5" x14ac:dyDescent="0.25">
      <c r="E102" s="56">
        <f t="shared" si="1"/>
        <v>0</v>
      </c>
    </row>
    <row r="103" spans="5:5" x14ac:dyDescent="0.25">
      <c r="E103" s="56">
        <f t="shared" si="1"/>
        <v>0</v>
      </c>
    </row>
    <row r="104" spans="5:5" x14ac:dyDescent="0.25">
      <c r="E104" s="56">
        <f t="shared" si="1"/>
        <v>0</v>
      </c>
    </row>
    <row r="105" spans="5:5" x14ac:dyDescent="0.25">
      <c r="E105" s="56">
        <f t="shared" si="1"/>
        <v>0</v>
      </c>
    </row>
    <row r="106" spans="5:5" x14ac:dyDescent="0.25">
      <c r="E106" s="56">
        <f t="shared" si="1"/>
        <v>0</v>
      </c>
    </row>
    <row r="107" spans="5:5" x14ac:dyDescent="0.25">
      <c r="E107" s="56">
        <f t="shared" si="1"/>
        <v>0</v>
      </c>
    </row>
    <row r="108" spans="5:5" x14ac:dyDescent="0.25">
      <c r="E108" s="56">
        <f t="shared" si="1"/>
        <v>0</v>
      </c>
    </row>
    <row r="109" spans="5:5" x14ac:dyDescent="0.25">
      <c r="E109" s="56">
        <f t="shared" si="1"/>
        <v>0</v>
      </c>
    </row>
    <row r="110" spans="5:5" x14ac:dyDescent="0.25">
      <c r="E110" s="56">
        <f t="shared" si="1"/>
        <v>0</v>
      </c>
    </row>
    <row r="111" spans="5:5" x14ac:dyDescent="0.25">
      <c r="E111" s="56">
        <f t="shared" si="1"/>
        <v>0</v>
      </c>
    </row>
    <row r="112" spans="5:5" x14ac:dyDescent="0.25">
      <c r="E112" s="56">
        <f t="shared" si="1"/>
        <v>0</v>
      </c>
    </row>
    <row r="113" spans="5:5" x14ac:dyDescent="0.25">
      <c r="E113" s="56">
        <f t="shared" si="1"/>
        <v>0</v>
      </c>
    </row>
    <row r="114" spans="5:5" x14ac:dyDescent="0.25">
      <c r="E114" s="56">
        <f t="shared" si="1"/>
        <v>0</v>
      </c>
    </row>
    <row r="115" spans="5:5" x14ac:dyDescent="0.25">
      <c r="E115" s="56">
        <f t="shared" si="1"/>
        <v>0</v>
      </c>
    </row>
    <row r="116" spans="5:5" x14ac:dyDescent="0.25">
      <c r="E116" s="56">
        <f t="shared" si="1"/>
        <v>0</v>
      </c>
    </row>
    <row r="117" spans="5:5" x14ac:dyDescent="0.25">
      <c r="E117" s="56">
        <f t="shared" si="1"/>
        <v>0</v>
      </c>
    </row>
    <row r="118" spans="5:5" x14ac:dyDescent="0.25">
      <c r="E118" s="56">
        <f t="shared" si="1"/>
        <v>0</v>
      </c>
    </row>
    <row r="119" spans="5:5" x14ac:dyDescent="0.25">
      <c r="E119" s="56">
        <f t="shared" si="1"/>
        <v>0</v>
      </c>
    </row>
    <row r="120" spans="5:5" x14ac:dyDescent="0.25">
      <c r="E120" s="56">
        <f t="shared" si="1"/>
        <v>0</v>
      </c>
    </row>
    <row r="121" spans="5:5" x14ac:dyDescent="0.25">
      <c r="E121" s="56">
        <f t="shared" si="1"/>
        <v>0</v>
      </c>
    </row>
    <row r="122" spans="5:5" x14ac:dyDescent="0.25">
      <c r="E122" s="56">
        <f t="shared" si="1"/>
        <v>0</v>
      </c>
    </row>
    <row r="123" spans="5:5" x14ac:dyDescent="0.25">
      <c r="E123" s="56">
        <f t="shared" si="1"/>
        <v>0</v>
      </c>
    </row>
    <row r="124" spans="5:5" x14ac:dyDescent="0.25">
      <c r="E124" s="56">
        <f t="shared" si="1"/>
        <v>0</v>
      </c>
    </row>
    <row r="125" spans="5:5" x14ac:dyDescent="0.25">
      <c r="E125" s="56">
        <f t="shared" si="1"/>
        <v>0</v>
      </c>
    </row>
    <row r="126" spans="5:5" x14ac:dyDescent="0.25">
      <c r="E126" s="56">
        <f t="shared" si="1"/>
        <v>0</v>
      </c>
    </row>
    <row r="127" spans="5:5" x14ac:dyDescent="0.25">
      <c r="E127" s="56">
        <f t="shared" si="1"/>
        <v>0</v>
      </c>
    </row>
    <row r="128" spans="5:5" x14ac:dyDescent="0.25">
      <c r="E128" s="56">
        <f t="shared" si="1"/>
        <v>0</v>
      </c>
    </row>
    <row r="129" spans="5:5" x14ac:dyDescent="0.25">
      <c r="E129" s="56">
        <f t="shared" si="1"/>
        <v>0</v>
      </c>
    </row>
    <row r="130" spans="5:5" x14ac:dyDescent="0.25">
      <c r="E130" s="56">
        <f t="shared" si="1"/>
        <v>0</v>
      </c>
    </row>
    <row r="131" spans="5:5" x14ac:dyDescent="0.25">
      <c r="E131" s="56">
        <f t="shared" si="1"/>
        <v>0</v>
      </c>
    </row>
    <row r="132" spans="5:5" x14ac:dyDescent="0.25">
      <c r="E132" s="56">
        <f t="shared" ref="E132:E195" si="2">+C132*D132</f>
        <v>0</v>
      </c>
    </row>
    <row r="133" spans="5:5" x14ac:dyDescent="0.25">
      <c r="E133" s="56">
        <f t="shared" si="2"/>
        <v>0</v>
      </c>
    </row>
    <row r="134" spans="5:5" x14ac:dyDescent="0.25">
      <c r="E134" s="56">
        <f t="shared" si="2"/>
        <v>0</v>
      </c>
    </row>
    <row r="135" spans="5:5" x14ac:dyDescent="0.25">
      <c r="E135" s="56">
        <f t="shared" si="2"/>
        <v>0</v>
      </c>
    </row>
    <row r="136" spans="5:5" x14ac:dyDescent="0.25">
      <c r="E136" s="56">
        <f t="shared" si="2"/>
        <v>0</v>
      </c>
    </row>
    <row r="137" spans="5:5" x14ac:dyDescent="0.25">
      <c r="E137" s="56">
        <f t="shared" si="2"/>
        <v>0</v>
      </c>
    </row>
    <row r="138" spans="5:5" x14ac:dyDescent="0.25">
      <c r="E138" s="56">
        <f t="shared" si="2"/>
        <v>0</v>
      </c>
    </row>
    <row r="139" spans="5:5" x14ac:dyDescent="0.25">
      <c r="E139" s="56">
        <f t="shared" si="2"/>
        <v>0</v>
      </c>
    </row>
    <row r="140" spans="5:5" x14ac:dyDescent="0.25">
      <c r="E140" s="56">
        <f t="shared" si="2"/>
        <v>0</v>
      </c>
    </row>
    <row r="141" spans="5:5" x14ac:dyDescent="0.25">
      <c r="E141" s="56">
        <f t="shared" si="2"/>
        <v>0</v>
      </c>
    </row>
    <row r="142" spans="5:5" x14ac:dyDescent="0.25">
      <c r="E142" s="56">
        <f t="shared" si="2"/>
        <v>0</v>
      </c>
    </row>
    <row r="143" spans="5:5" x14ac:dyDescent="0.25">
      <c r="E143" s="56">
        <f t="shared" si="2"/>
        <v>0</v>
      </c>
    </row>
    <row r="144" spans="5:5" x14ac:dyDescent="0.25">
      <c r="E144" s="56">
        <f t="shared" si="2"/>
        <v>0</v>
      </c>
    </row>
    <row r="145" spans="5:5" x14ac:dyDescent="0.25">
      <c r="E145" s="56">
        <f t="shared" si="2"/>
        <v>0</v>
      </c>
    </row>
    <row r="146" spans="5:5" x14ac:dyDescent="0.25">
      <c r="E146" s="56">
        <f t="shared" si="2"/>
        <v>0</v>
      </c>
    </row>
    <row r="147" spans="5:5" x14ac:dyDescent="0.25">
      <c r="E147" s="56">
        <f t="shared" si="2"/>
        <v>0</v>
      </c>
    </row>
    <row r="148" spans="5:5" x14ac:dyDescent="0.25">
      <c r="E148" s="56">
        <f t="shared" si="2"/>
        <v>0</v>
      </c>
    </row>
    <row r="149" spans="5:5" x14ac:dyDescent="0.25">
      <c r="E149" s="56">
        <f t="shared" si="2"/>
        <v>0</v>
      </c>
    </row>
    <row r="150" spans="5:5" x14ac:dyDescent="0.25">
      <c r="E150" s="56">
        <f t="shared" si="2"/>
        <v>0</v>
      </c>
    </row>
    <row r="151" spans="5:5" x14ac:dyDescent="0.25">
      <c r="E151" s="56">
        <f t="shared" si="2"/>
        <v>0</v>
      </c>
    </row>
    <row r="152" spans="5:5" x14ac:dyDescent="0.25">
      <c r="E152" s="56">
        <f t="shared" si="2"/>
        <v>0</v>
      </c>
    </row>
    <row r="153" spans="5:5" x14ac:dyDescent="0.25">
      <c r="E153" s="56">
        <f t="shared" si="2"/>
        <v>0</v>
      </c>
    </row>
    <row r="154" spans="5:5" x14ac:dyDescent="0.25">
      <c r="E154" s="56">
        <f t="shared" si="2"/>
        <v>0</v>
      </c>
    </row>
    <row r="155" spans="5:5" x14ac:dyDescent="0.25">
      <c r="E155" s="56">
        <f t="shared" si="2"/>
        <v>0</v>
      </c>
    </row>
    <row r="156" spans="5:5" x14ac:dyDescent="0.25">
      <c r="E156" s="56">
        <f t="shared" si="2"/>
        <v>0</v>
      </c>
    </row>
    <row r="157" spans="5:5" x14ac:dyDescent="0.25">
      <c r="E157" s="56">
        <f t="shared" si="2"/>
        <v>0</v>
      </c>
    </row>
    <row r="158" spans="5:5" x14ac:dyDescent="0.25">
      <c r="E158" s="56">
        <f t="shared" si="2"/>
        <v>0</v>
      </c>
    </row>
    <row r="159" spans="5:5" x14ac:dyDescent="0.25">
      <c r="E159" s="56">
        <f t="shared" si="2"/>
        <v>0</v>
      </c>
    </row>
    <row r="160" spans="5:5" x14ac:dyDescent="0.25">
      <c r="E160" s="56">
        <f t="shared" si="2"/>
        <v>0</v>
      </c>
    </row>
    <row r="161" spans="5:5" x14ac:dyDescent="0.25">
      <c r="E161" s="56">
        <f t="shared" si="2"/>
        <v>0</v>
      </c>
    </row>
    <row r="162" spans="5:5" x14ac:dyDescent="0.25">
      <c r="E162" s="56">
        <f t="shared" si="2"/>
        <v>0</v>
      </c>
    </row>
    <row r="163" spans="5:5" x14ac:dyDescent="0.25">
      <c r="E163" s="56">
        <f t="shared" si="2"/>
        <v>0</v>
      </c>
    </row>
    <row r="164" spans="5:5" x14ac:dyDescent="0.25">
      <c r="E164" s="56">
        <f t="shared" si="2"/>
        <v>0</v>
      </c>
    </row>
    <row r="165" spans="5:5" x14ac:dyDescent="0.25">
      <c r="E165" s="56">
        <f t="shared" si="2"/>
        <v>0</v>
      </c>
    </row>
    <row r="166" spans="5:5" x14ac:dyDescent="0.25">
      <c r="E166" s="56">
        <f t="shared" si="2"/>
        <v>0</v>
      </c>
    </row>
    <row r="167" spans="5:5" x14ac:dyDescent="0.25">
      <c r="E167" s="56">
        <f t="shared" si="2"/>
        <v>0</v>
      </c>
    </row>
    <row r="168" spans="5:5" x14ac:dyDescent="0.25">
      <c r="E168" s="56">
        <f t="shared" si="2"/>
        <v>0</v>
      </c>
    </row>
    <row r="169" spans="5:5" x14ac:dyDescent="0.25">
      <c r="E169" s="56">
        <f t="shared" si="2"/>
        <v>0</v>
      </c>
    </row>
    <row r="170" spans="5:5" x14ac:dyDescent="0.25">
      <c r="E170" s="56">
        <f t="shared" si="2"/>
        <v>0</v>
      </c>
    </row>
    <row r="171" spans="5:5" x14ac:dyDescent="0.25">
      <c r="E171" s="56">
        <f t="shared" si="2"/>
        <v>0</v>
      </c>
    </row>
    <row r="172" spans="5:5" x14ac:dyDescent="0.25">
      <c r="E172" s="56">
        <f t="shared" si="2"/>
        <v>0</v>
      </c>
    </row>
    <row r="173" spans="5:5" x14ac:dyDescent="0.25">
      <c r="E173" s="56">
        <f t="shared" si="2"/>
        <v>0</v>
      </c>
    </row>
    <row r="174" spans="5:5" x14ac:dyDescent="0.25">
      <c r="E174" s="56">
        <f t="shared" si="2"/>
        <v>0</v>
      </c>
    </row>
    <row r="175" spans="5:5" x14ac:dyDescent="0.25">
      <c r="E175" s="56">
        <f t="shared" si="2"/>
        <v>0</v>
      </c>
    </row>
    <row r="176" spans="5:5" x14ac:dyDescent="0.25">
      <c r="E176" s="56">
        <f t="shared" si="2"/>
        <v>0</v>
      </c>
    </row>
    <row r="177" spans="5:5" x14ac:dyDescent="0.25">
      <c r="E177" s="56">
        <f t="shared" si="2"/>
        <v>0</v>
      </c>
    </row>
    <row r="178" spans="5:5" x14ac:dyDescent="0.25">
      <c r="E178" s="56">
        <f t="shared" si="2"/>
        <v>0</v>
      </c>
    </row>
    <row r="179" spans="5:5" x14ac:dyDescent="0.25">
      <c r="E179" s="56">
        <f t="shared" si="2"/>
        <v>0</v>
      </c>
    </row>
    <row r="180" spans="5:5" x14ac:dyDescent="0.25">
      <c r="E180" s="56">
        <f t="shared" si="2"/>
        <v>0</v>
      </c>
    </row>
    <row r="181" spans="5:5" x14ac:dyDescent="0.25">
      <c r="E181" s="56">
        <f t="shared" si="2"/>
        <v>0</v>
      </c>
    </row>
    <row r="182" spans="5:5" x14ac:dyDescent="0.25">
      <c r="E182" s="56">
        <f t="shared" si="2"/>
        <v>0</v>
      </c>
    </row>
    <row r="183" spans="5:5" x14ac:dyDescent="0.25">
      <c r="E183" s="56">
        <f t="shared" si="2"/>
        <v>0</v>
      </c>
    </row>
    <row r="184" spans="5:5" x14ac:dyDescent="0.25">
      <c r="E184" s="56">
        <f t="shared" si="2"/>
        <v>0</v>
      </c>
    </row>
    <row r="185" spans="5:5" x14ac:dyDescent="0.25">
      <c r="E185" s="56">
        <f t="shared" si="2"/>
        <v>0</v>
      </c>
    </row>
    <row r="186" spans="5:5" x14ac:dyDescent="0.25">
      <c r="E186" s="56">
        <f t="shared" si="2"/>
        <v>0</v>
      </c>
    </row>
    <row r="187" spans="5:5" x14ac:dyDescent="0.25">
      <c r="E187" s="56">
        <f t="shared" si="2"/>
        <v>0</v>
      </c>
    </row>
    <row r="188" spans="5:5" x14ac:dyDescent="0.25">
      <c r="E188" s="56">
        <f t="shared" si="2"/>
        <v>0</v>
      </c>
    </row>
    <row r="189" spans="5:5" x14ac:dyDescent="0.25">
      <c r="E189" s="56">
        <f t="shared" si="2"/>
        <v>0</v>
      </c>
    </row>
    <row r="190" spans="5:5" x14ac:dyDescent="0.25">
      <c r="E190" s="56">
        <f t="shared" si="2"/>
        <v>0</v>
      </c>
    </row>
    <row r="191" spans="5:5" x14ac:dyDescent="0.25">
      <c r="E191" s="56">
        <f t="shared" si="2"/>
        <v>0</v>
      </c>
    </row>
    <row r="192" spans="5:5" x14ac:dyDescent="0.25">
      <c r="E192" s="56">
        <f t="shared" si="2"/>
        <v>0</v>
      </c>
    </row>
    <row r="193" spans="5:5" x14ac:dyDescent="0.25">
      <c r="E193" s="56">
        <f t="shared" si="2"/>
        <v>0</v>
      </c>
    </row>
    <row r="194" spans="5:5" x14ac:dyDescent="0.25">
      <c r="E194" s="56">
        <f t="shared" si="2"/>
        <v>0</v>
      </c>
    </row>
    <row r="195" spans="5:5" x14ac:dyDescent="0.25">
      <c r="E195" s="56">
        <f t="shared" si="2"/>
        <v>0</v>
      </c>
    </row>
    <row r="196" spans="5:5" x14ac:dyDescent="0.25">
      <c r="E196" s="56">
        <f t="shared" ref="E196:E233" si="3">+C196*D196</f>
        <v>0</v>
      </c>
    </row>
    <row r="197" spans="5:5" x14ac:dyDescent="0.25">
      <c r="E197" s="56">
        <f t="shared" si="3"/>
        <v>0</v>
      </c>
    </row>
    <row r="198" spans="5:5" x14ac:dyDescent="0.25">
      <c r="E198" s="56">
        <f t="shared" si="3"/>
        <v>0</v>
      </c>
    </row>
    <row r="199" spans="5:5" x14ac:dyDescent="0.25">
      <c r="E199" s="56">
        <f t="shared" si="3"/>
        <v>0</v>
      </c>
    </row>
    <row r="200" spans="5:5" x14ac:dyDescent="0.25">
      <c r="E200" s="56">
        <f t="shared" si="3"/>
        <v>0</v>
      </c>
    </row>
    <row r="201" spans="5:5" x14ac:dyDescent="0.25">
      <c r="E201" s="56">
        <f t="shared" si="3"/>
        <v>0</v>
      </c>
    </row>
    <row r="202" spans="5:5" x14ac:dyDescent="0.25">
      <c r="E202" s="56">
        <f t="shared" si="3"/>
        <v>0</v>
      </c>
    </row>
    <row r="203" spans="5:5" x14ac:dyDescent="0.25">
      <c r="E203" s="56">
        <f t="shared" si="3"/>
        <v>0</v>
      </c>
    </row>
    <row r="204" spans="5:5" x14ac:dyDescent="0.25">
      <c r="E204" s="56">
        <f t="shared" si="3"/>
        <v>0</v>
      </c>
    </row>
    <row r="205" spans="5:5" x14ac:dyDescent="0.25">
      <c r="E205" s="56">
        <f t="shared" si="3"/>
        <v>0</v>
      </c>
    </row>
    <row r="206" spans="5:5" x14ac:dyDescent="0.25">
      <c r="E206" s="56">
        <f t="shared" si="3"/>
        <v>0</v>
      </c>
    </row>
    <row r="207" spans="5:5" x14ac:dyDescent="0.25">
      <c r="E207" s="56">
        <f t="shared" si="3"/>
        <v>0</v>
      </c>
    </row>
    <row r="208" spans="5:5" x14ac:dyDescent="0.25">
      <c r="E208" s="56">
        <f t="shared" si="3"/>
        <v>0</v>
      </c>
    </row>
    <row r="209" spans="5:5" x14ac:dyDescent="0.25">
      <c r="E209" s="56">
        <f t="shared" si="3"/>
        <v>0</v>
      </c>
    </row>
    <row r="210" spans="5:5" x14ac:dyDescent="0.25">
      <c r="E210" s="56">
        <f t="shared" si="3"/>
        <v>0</v>
      </c>
    </row>
    <row r="211" spans="5:5" x14ac:dyDescent="0.25">
      <c r="E211" s="56">
        <f t="shared" si="3"/>
        <v>0</v>
      </c>
    </row>
    <row r="212" spans="5:5" x14ac:dyDescent="0.25">
      <c r="E212" s="56">
        <f t="shared" si="3"/>
        <v>0</v>
      </c>
    </row>
    <row r="213" spans="5:5" x14ac:dyDescent="0.25">
      <c r="E213" s="56">
        <f t="shared" si="3"/>
        <v>0</v>
      </c>
    </row>
    <row r="214" spans="5:5" x14ac:dyDescent="0.25">
      <c r="E214" s="56">
        <f t="shared" si="3"/>
        <v>0</v>
      </c>
    </row>
    <row r="215" spans="5:5" x14ac:dyDescent="0.25">
      <c r="E215" s="56">
        <f t="shared" si="3"/>
        <v>0</v>
      </c>
    </row>
    <row r="216" spans="5:5" x14ac:dyDescent="0.25">
      <c r="E216" s="56">
        <f t="shared" si="3"/>
        <v>0</v>
      </c>
    </row>
    <row r="217" spans="5:5" x14ac:dyDescent="0.25">
      <c r="E217" s="56">
        <f t="shared" si="3"/>
        <v>0</v>
      </c>
    </row>
    <row r="218" spans="5:5" x14ac:dyDescent="0.25">
      <c r="E218" s="56">
        <f t="shared" si="3"/>
        <v>0</v>
      </c>
    </row>
    <row r="219" spans="5:5" x14ac:dyDescent="0.25">
      <c r="E219" s="56">
        <f t="shared" si="3"/>
        <v>0</v>
      </c>
    </row>
    <row r="220" spans="5:5" x14ac:dyDescent="0.25">
      <c r="E220" s="56">
        <f t="shared" si="3"/>
        <v>0</v>
      </c>
    </row>
    <row r="221" spans="5:5" x14ac:dyDescent="0.25">
      <c r="E221" s="56">
        <f t="shared" si="3"/>
        <v>0</v>
      </c>
    </row>
    <row r="222" spans="5:5" x14ac:dyDescent="0.25">
      <c r="E222" s="56">
        <f t="shared" si="3"/>
        <v>0</v>
      </c>
    </row>
    <row r="223" spans="5:5" x14ac:dyDescent="0.25">
      <c r="E223" s="56">
        <f t="shared" si="3"/>
        <v>0</v>
      </c>
    </row>
    <row r="224" spans="5:5" x14ac:dyDescent="0.25">
      <c r="E224" s="56">
        <f t="shared" si="3"/>
        <v>0</v>
      </c>
    </row>
    <row r="225" spans="5:5" x14ac:dyDescent="0.25">
      <c r="E225" s="56">
        <f t="shared" si="3"/>
        <v>0</v>
      </c>
    </row>
    <row r="226" spans="5:5" x14ac:dyDescent="0.25">
      <c r="E226" s="56">
        <f t="shared" si="3"/>
        <v>0</v>
      </c>
    </row>
    <row r="227" spans="5:5" x14ac:dyDescent="0.25">
      <c r="E227" s="56">
        <f t="shared" si="3"/>
        <v>0</v>
      </c>
    </row>
    <row r="228" spans="5:5" x14ac:dyDescent="0.25">
      <c r="E228" s="56">
        <f t="shared" si="3"/>
        <v>0</v>
      </c>
    </row>
    <row r="229" spans="5:5" x14ac:dyDescent="0.25">
      <c r="E229" s="56">
        <f t="shared" si="3"/>
        <v>0</v>
      </c>
    </row>
    <row r="230" spans="5:5" x14ac:dyDescent="0.25">
      <c r="E230" s="56">
        <f t="shared" si="3"/>
        <v>0</v>
      </c>
    </row>
    <row r="231" spans="5:5" x14ac:dyDescent="0.25">
      <c r="E231" s="56">
        <f t="shared" si="3"/>
        <v>0</v>
      </c>
    </row>
    <row r="232" spans="5:5" x14ac:dyDescent="0.25">
      <c r="E232" s="56">
        <f t="shared" si="3"/>
        <v>0</v>
      </c>
    </row>
    <row r="233" spans="5:5" x14ac:dyDescent="0.25">
      <c r="E233" s="56">
        <f t="shared" si="3"/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5"/>
  <sheetViews>
    <sheetView workbookViewId="0">
      <selection activeCell="E3" sqref="E3"/>
    </sheetView>
  </sheetViews>
  <sheetFormatPr baseColWidth="10" defaultRowHeight="15" x14ac:dyDescent="0.25"/>
  <cols>
    <col min="2" max="2" width="61.140625" customWidth="1"/>
    <col min="3" max="3" width="16" customWidth="1"/>
    <col min="4" max="4" width="21.42578125" customWidth="1"/>
    <col min="5" max="5" width="16.42578125" customWidth="1"/>
  </cols>
  <sheetData>
    <row r="1" spans="1:5" x14ac:dyDescent="0.25">
      <c r="E1" s="56">
        <v>260000</v>
      </c>
    </row>
    <row r="2" spans="1:5" x14ac:dyDescent="0.25">
      <c r="A2" t="s">
        <v>1845</v>
      </c>
      <c r="B2" t="s">
        <v>1839</v>
      </c>
      <c r="C2" t="s">
        <v>1840</v>
      </c>
      <c r="D2" s="118" t="s">
        <v>1841</v>
      </c>
      <c r="E2" t="s">
        <v>1844</v>
      </c>
    </row>
    <row r="3" spans="1:5" x14ac:dyDescent="0.25">
      <c r="E3" s="56">
        <f>+C3*D3</f>
        <v>0</v>
      </c>
    </row>
    <row r="4" spans="1:5" x14ac:dyDescent="0.25">
      <c r="E4" s="56">
        <f t="shared" ref="E4:E67" si="0">+C4*D4</f>
        <v>0</v>
      </c>
    </row>
    <row r="5" spans="1:5" x14ac:dyDescent="0.25">
      <c r="E5" s="56">
        <f t="shared" si="0"/>
        <v>0</v>
      </c>
    </row>
    <row r="6" spans="1:5" x14ac:dyDescent="0.25">
      <c r="E6" s="56">
        <f t="shared" si="0"/>
        <v>0</v>
      </c>
    </row>
    <row r="7" spans="1:5" x14ac:dyDescent="0.25">
      <c r="E7" s="56">
        <f t="shared" si="0"/>
        <v>0</v>
      </c>
    </row>
    <row r="8" spans="1:5" x14ac:dyDescent="0.25">
      <c r="E8" s="56">
        <f t="shared" si="0"/>
        <v>0</v>
      </c>
    </row>
    <row r="9" spans="1:5" x14ac:dyDescent="0.25">
      <c r="E9" s="56">
        <f t="shared" si="0"/>
        <v>0</v>
      </c>
    </row>
    <row r="10" spans="1:5" x14ac:dyDescent="0.25">
      <c r="E10" s="56">
        <f t="shared" si="0"/>
        <v>0</v>
      </c>
    </row>
    <row r="11" spans="1:5" x14ac:dyDescent="0.25">
      <c r="E11" s="56">
        <f t="shared" si="0"/>
        <v>0</v>
      </c>
    </row>
    <row r="12" spans="1:5" x14ac:dyDescent="0.25">
      <c r="E12" s="56">
        <f t="shared" si="0"/>
        <v>0</v>
      </c>
    </row>
    <row r="13" spans="1:5" x14ac:dyDescent="0.25">
      <c r="E13" s="56">
        <f t="shared" si="0"/>
        <v>0</v>
      </c>
    </row>
    <row r="14" spans="1:5" x14ac:dyDescent="0.25">
      <c r="E14" s="56">
        <f t="shared" si="0"/>
        <v>0</v>
      </c>
    </row>
    <row r="15" spans="1:5" x14ac:dyDescent="0.25">
      <c r="E15" s="56">
        <f t="shared" si="0"/>
        <v>0</v>
      </c>
    </row>
    <row r="16" spans="1:5" x14ac:dyDescent="0.25">
      <c r="E16" s="56">
        <f t="shared" si="0"/>
        <v>0</v>
      </c>
    </row>
    <row r="17" spans="5:5" x14ac:dyDescent="0.25">
      <c r="E17" s="56">
        <f t="shared" si="0"/>
        <v>0</v>
      </c>
    </row>
    <row r="18" spans="5:5" x14ac:dyDescent="0.25">
      <c r="E18" s="56">
        <f t="shared" si="0"/>
        <v>0</v>
      </c>
    </row>
    <row r="19" spans="5:5" x14ac:dyDescent="0.25">
      <c r="E19" s="56">
        <f t="shared" si="0"/>
        <v>0</v>
      </c>
    </row>
    <row r="20" spans="5:5" x14ac:dyDescent="0.25">
      <c r="E20" s="56">
        <f t="shared" si="0"/>
        <v>0</v>
      </c>
    </row>
    <row r="21" spans="5:5" x14ac:dyDescent="0.25">
      <c r="E21" s="56">
        <f t="shared" si="0"/>
        <v>0</v>
      </c>
    </row>
    <row r="22" spans="5:5" x14ac:dyDescent="0.25">
      <c r="E22" s="56">
        <f t="shared" si="0"/>
        <v>0</v>
      </c>
    </row>
    <row r="23" spans="5:5" x14ac:dyDescent="0.25">
      <c r="E23" s="56">
        <f t="shared" si="0"/>
        <v>0</v>
      </c>
    </row>
    <row r="24" spans="5:5" x14ac:dyDescent="0.25">
      <c r="E24" s="56">
        <f t="shared" si="0"/>
        <v>0</v>
      </c>
    </row>
    <row r="25" spans="5:5" x14ac:dyDescent="0.25">
      <c r="E25" s="56">
        <f t="shared" si="0"/>
        <v>0</v>
      </c>
    </row>
    <row r="26" spans="5:5" x14ac:dyDescent="0.25">
      <c r="E26" s="56">
        <f t="shared" si="0"/>
        <v>0</v>
      </c>
    </row>
    <row r="27" spans="5:5" x14ac:dyDescent="0.25">
      <c r="E27" s="56">
        <f t="shared" si="0"/>
        <v>0</v>
      </c>
    </row>
    <row r="28" spans="5:5" x14ac:dyDescent="0.25">
      <c r="E28" s="56">
        <f t="shared" si="0"/>
        <v>0</v>
      </c>
    </row>
    <row r="29" spans="5:5" x14ac:dyDescent="0.25">
      <c r="E29" s="56">
        <f t="shared" si="0"/>
        <v>0</v>
      </c>
    </row>
    <row r="30" spans="5:5" x14ac:dyDescent="0.25">
      <c r="E30" s="56">
        <f t="shared" si="0"/>
        <v>0</v>
      </c>
    </row>
    <row r="31" spans="5:5" x14ac:dyDescent="0.25">
      <c r="E31" s="56">
        <f t="shared" si="0"/>
        <v>0</v>
      </c>
    </row>
    <row r="32" spans="5:5" x14ac:dyDescent="0.25">
      <c r="E32" s="56">
        <f t="shared" si="0"/>
        <v>0</v>
      </c>
    </row>
    <row r="33" spans="5:5" x14ac:dyDescent="0.25">
      <c r="E33" s="56">
        <f t="shared" si="0"/>
        <v>0</v>
      </c>
    </row>
    <row r="34" spans="5:5" x14ac:dyDescent="0.25">
      <c r="E34" s="56">
        <f t="shared" si="0"/>
        <v>0</v>
      </c>
    </row>
    <row r="35" spans="5:5" x14ac:dyDescent="0.25">
      <c r="E35" s="56">
        <f t="shared" si="0"/>
        <v>0</v>
      </c>
    </row>
    <row r="36" spans="5:5" x14ac:dyDescent="0.25">
      <c r="E36" s="56">
        <f t="shared" si="0"/>
        <v>0</v>
      </c>
    </row>
    <row r="37" spans="5:5" x14ac:dyDescent="0.25">
      <c r="E37" s="56">
        <f t="shared" si="0"/>
        <v>0</v>
      </c>
    </row>
    <row r="38" spans="5:5" x14ac:dyDescent="0.25">
      <c r="E38" s="56">
        <f t="shared" si="0"/>
        <v>0</v>
      </c>
    </row>
    <row r="39" spans="5:5" x14ac:dyDescent="0.25">
      <c r="E39" s="56">
        <f t="shared" si="0"/>
        <v>0</v>
      </c>
    </row>
    <row r="40" spans="5:5" x14ac:dyDescent="0.25">
      <c r="E40" s="56">
        <f t="shared" si="0"/>
        <v>0</v>
      </c>
    </row>
    <row r="41" spans="5:5" x14ac:dyDescent="0.25">
      <c r="E41" s="56">
        <f t="shared" si="0"/>
        <v>0</v>
      </c>
    </row>
    <row r="42" spans="5:5" x14ac:dyDescent="0.25">
      <c r="E42" s="56">
        <f t="shared" si="0"/>
        <v>0</v>
      </c>
    </row>
    <row r="43" spans="5:5" x14ac:dyDescent="0.25">
      <c r="E43" s="56">
        <f t="shared" si="0"/>
        <v>0</v>
      </c>
    </row>
    <row r="44" spans="5:5" x14ac:dyDescent="0.25">
      <c r="E44" s="56">
        <f t="shared" si="0"/>
        <v>0</v>
      </c>
    </row>
    <row r="45" spans="5:5" x14ac:dyDescent="0.25">
      <c r="E45" s="56">
        <f t="shared" si="0"/>
        <v>0</v>
      </c>
    </row>
    <row r="46" spans="5:5" x14ac:dyDescent="0.25">
      <c r="E46" s="56">
        <f t="shared" si="0"/>
        <v>0</v>
      </c>
    </row>
    <row r="47" spans="5:5" x14ac:dyDescent="0.25">
      <c r="E47" s="56">
        <f t="shared" si="0"/>
        <v>0</v>
      </c>
    </row>
    <row r="48" spans="5:5" x14ac:dyDescent="0.25">
      <c r="E48" s="56">
        <f t="shared" si="0"/>
        <v>0</v>
      </c>
    </row>
    <row r="49" spans="5:5" x14ac:dyDescent="0.25">
      <c r="E49" s="56">
        <f t="shared" si="0"/>
        <v>0</v>
      </c>
    </row>
    <row r="50" spans="5:5" x14ac:dyDescent="0.25">
      <c r="E50" s="56">
        <f t="shared" si="0"/>
        <v>0</v>
      </c>
    </row>
    <row r="51" spans="5:5" x14ac:dyDescent="0.25">
      <c r="E51" s="56">
        <f t="shared" si="0"/>
        <v>0</v>
      </c>
    </row>
    <row r="52" spans="5:5" x14ac:dyDescent="0.25">
      <c r="E52" s="56">
        <f t="shared" si="0"/>
        <v>0</v>
      </c>
    </row>
    <row r="53" spans="5:5" x14ac:dyDescent="0.25">
      <c r="E53" s="56">
        <f t="shared" si="0"/>
        <v>0</v>
      </c>
    </row>
    <row r="54" spans="5:5" x14ac:dyDescent="0.25">
      <c r="E54" s="56">
        <f t="shared" si="0"/>
        <v>0</v>
      </c>
    </row>
    <row r="55" spans="5:5" x14ac:dyDescent="0.25">
      <c r="E55" s="56">
        <f t="shared" si="0"/>
        <v>0</v>
      </c>
    </row>
    <row r="56" spans="5:5" x14ac:dyDescent="0.25">
      <c r="E56" s="56">
        <f t="shared" si="0"/>
        <v>0</v>
      </c>
    </row>
    <row r="57" spans="5:5" x14ac:dyDescent="0.25">
      <c r="E57" s="56">
        <f t="shared" si="0"/>
        <v>0</v>
      </c>
    </row>
    <row r="58" spans="5:5" x14ac:dyDescent="0.25">
      <c r="E58" s="56">
        <f t="shared" si="0"/>
        <v>0</v>
      </c>
    </row>
    <row r="59" spans="5:5" x14ac:dyDescent="0.25">
      <c r="E59" s="56">
        <f t="shared" si="0"/>
        <v>0</v>
      </c>
    </row>
    <row r="60" spans="5:5" x14ac:dyDescent="0.25">
      <c r="E60" s="56">
        <f t="shared" si="0"/>
        <v>0</v>
      </c>
    </row>
    <row r="61" spans="5:5" x14ac:dyDescent="0.25">
      <c r="E61" s="56">
        <f t="shared" si="0"/>
        <v>0</v>
      </c>
    </row>
    <row r="62" spans="5:5" x14ac:dyDescent="0.25">
      <c r="E62" s="56">
        <f t="shared" si="0"/>
        <v>0</v>
      </c>
    </row>
    <row r="63" spans="5:5" x14ac:dyDescent="0.25">
      <c r="E63" s="56">
        <f t="shared" si="0"/>
        <v>0</v>
      </c>
    </row>
    <row r="64" spans="5:5" x14ac:dyDescent="0.25">
      <c r="E64" s="56">
        <f t="shared" si="0"/>
        <v>0</v>
      </c>
    </row>
    <row r="65" spans="5:5" x14ac:dyDescent="0.25">
      <c r="E65" s="56">
        <f t="shared" si="0"/>
        <v>0</v>
      </c>
    </row>
    <row r="66" spans="5:5" x14ac:dyDescent="0.25">
      <c r="E66" s="56">
        <f t="shared" si="0"/>
        <v>0</v>
      </c>
    </row>
    <row r="67" spans="5:5" x14ac:dyDescent="0.25">
      <c r="E67" s="56">
        <f t="shared" si="0"/>
        <v>0</v>
      </c>
    </row>
    <row r="68" spans="5:5" x14ac:dyDescent="0.25">
      <c r="E68" s="56">
        <f t="shared" ref="E68:E131" si="1">+C68*D68</f>
        <v>0</v>
      </c>
    </row>
    <row r="69" spans="5:5" x14ac:dyDescent="0.25">
      <c r="E69" s="56">
        <f t="shared" si="1"/>
        <v>0</v>
      </c>
    </row>
    <row r="70" spans="5:5" x14ac:dyDescent="0.25">
      <c r="E70" s="56">
        <f t="shared" si="1"/>
        <v>0</v>
      </c>
    </row>
    <row r="71" spans="5:5" x14ac:dyDescent="0.25">
      <c r="E71" s="56">
        <f t="shared" si="1"/>
        <v>0</v>
      </c>
    </row>
    <row r="72" spans="5:5" x14ac:dyDescent="0.25">
      <c r="E72" s="56">
        <f t="shared" si="1"/>
        <v>0</v>
      </c>
    </row>
    <row r="73" spans="5:5" x14ac:dyDescent="0.25">
      <c r="E73" s="56">
        <f t="shared" si="1"/>
        <v>0</v>
      </c>
    </row>
    <row r="74" spans="5:5" x14ac:dyDescent="0.25">
      <c r="E74" s="56">
        <f t="shared" si="1"/>
        <v>0</v>
      </c>
    </row>
    <row r="75" spans="5:5" x14ac:dyDescent="0.25">
      <c r="E75" s="56">
        <f t="shared" si="1"/>
        <v>0</v>
      </c>
    </row>
    <row r="76" spans="5:5" x14ac:dyDescent="0.25">
      <c r="E76" s="56">
        <f t="shared" si="1"/>
        <v>0</v>
      </c>
    </row>
    <row r="77" spans="5:5" x14ac:dyDescent="0.25">
      <c r="E77" s="56">
        <f t="shared" si="1"/>
        <v>0</v>
      </c>
    </row>
    <row r="78" spans="5:5" x14ac:dyDescent="0.25">
      <c r="E78" s="56">
        <f t="shared" si="1"/>
        <v>0</v>
      </c>
    </row>
    <row r="79" spans="5:5" x14ac:dyDescent="0.25">
      <c r="E79" s="56">
        <f t="shared" si="1"/>
        <v>0</v>
      </c>
    </row>
    <row r="80" spans="5:5" x14ac:dyDescent="0.25">
      <c r="E80" s="56">
        <f t="shared" si="1"/>
        <v>0</v>
      </c>
    </row>
    <row r="81" spans="5:5" x14ac:dyDescent="0.25">
      <c r="E81" s="56">
        <f t="shared" si="1"/>
        <v>0</v>
      </c>
    </row>
    <row r="82" spans="5:5" x14ac:dyDescent="0.25">
      <c r="E82" s="56">
        <f t="shared" si="1"/>
        <v>0</v>
      </c>
    </row>
    <row r="83" spans="5:5" x14ac:dyDescent="0.25">
      <c r="E83" s="56">
        <f t="shared" si="1"/>
        <v>0</v>
      </c>
    </row>
    <row r="84" spans="5:5" x14ac:dyDescent="0.25">
      <c r="E84" s="56">
        <f t="shared" si="1"/>
        <v>0</v>
      </c>
    </row>
    <row r="85" spans="5:5" x14ac:dyDescent="0.25">
      <c r="E85" s="56">
        <f t="shared" si="1"/>
        <v>0</v>
      </c>
    </row>
    <row r="86" spans="5:5" x14ac:dyDescent="0.25">
      <c r="E86" s="56">
        <f t="shared" si="1"/>
        <v>0</v>
      </c>
    </row>
    <row r="87" spans="5:5" x14ac:dyDescent="0.25">
      <c r="E87" s="56">
        <f t="shared" si="1"/>
        <v>0</v>
      </c>
    </row>
    <row r="88" spans="5:5" x14ac:dyDescent="0.25">
      <c r="E88" s="56">
        <f t="shared" si="1"/>
        <v>0</v>
      </c>
    </row>
    <row r="89" spans="5:5" x14ac:dyDescent="0.25">
      <c r="E89" s="56">
        <f t="shared" si="1"/>
        <v>0</v>
      </c>
    </row>
    <row r="90" spans="5:5" x14ac:dyDescent="0.25">
      <c r="E90" s="56">
        <f t="shared" si="1"/>
        <v>0</v>
      </c>
    </row>
    <row r="91" spans="5:5" x14ac:dyDescent="0.25">
      <c r="E91" s="56">
        <f t="shared" si="1"/>
        <v>0</v>
      </c>
    </row>
    <row r="92" spans="5:5" x14ac:dyDescent="0.25">
      <c r="E92" s="56">
        <f t="shared" si="1"/>
        <v>0</v>
      </c>
    </row>
    <row r="93" spans="5:5" x14ac:dyDescent="0.25">
      <c r="E93" s="56">
        <f t="shared" si="1"/>
        <v>0</v>
      </c>
    </row>
    <row r="94" spans="5:5" x14ac:dyDescent="0.25">
      <c r="E94" s="56">
        <f t="shared" si="1"/>
        <v>0</v>
      </c>
    </row>
    <row r="95" spans="5:5" x14ac:dyDescent="0.25">
      <c r="E95" s="56">
        <f t="shared" si="1"/>
        <v>0</v>
      </c>
    </row>
    <row r="96" spans="5:5" x14ac:dyDescent="0.25">
      <c r="E96" s="56">
        <f t="shared" si="1"/>
        <v>0</v>
      </c>
    </row>
    <row r="97" spans="5:5" x14ac:dyDescent="0.25">
      <c r="E97" s="56">
        <f t="shared" si="1"/>
        <v>0</v>
      </c>
    </row>
    <row r="98" spans="5:5" x14ac:dyDescent="0.25">
      <c r="E98" s="56">
        <f t="shared" si="1"/>
        <v>0</v>
      </c>
    </row>
    <row r="99" spans="5:5" x14ac:dyDescent="0.25">
      <c r="E99" s="56">
        <f t="shared" si="1"/>
        <v>0</v>
      </c>
    </row>
    <row r="100" spans="5:5" x14ac:dyDescent="0.25">
      <c r="E100" s="56">
        <f t="shared" si="1"/>
        <v>0</v>
      </c>
    </row>
    <row r="101" spans="5:5" x14ac:dyDescent="0.25">
      <c r="E101" s="56">
        <f t="shared" si="1"/>
        <v>0</v>
      </c>
    </row>
    <row r="102" spans="5:5" x14ac:dyDescent="0.25">
      <c r="E102" s="56">
        <f t="shared" si="1"/>
        <v>0</v>
      </c>
    </row>
    <row r="103" spans="5:5" x14ac:dyDescent="0.25">
      <c r="E103" s="56">
        <f t="shared" si="1"/>
        <v>0</v>
      </c>
    </row>
    <row r="104" spans="5:5" x14ac:dyDescent="0.25">
      <c r="E104" s="56">
        <f t="shared" si="1"/>
        <v>0</v>
      </c>
    </row>
    <row r="105" spans="5:5" x14ac:dyDescent="0.25">
      <c r="E105" s="56">
        <f t="shared" si="1"/>
        <v>0</v>
      </c>
    </row>
    <row r="106" spans="5:5" x14ac:dyDescent="0.25">
      <c r="E106" s="56">
        <f t="shared" si="1"/>
        <v>0</v>
      </c>
    </row>
    <row r="107" spans="5:5" x14ac:dyDescent="0.25">
      <c r="E107" s="56">
        <f t="shared" si="1"/>
        <v>0</v>
      </c>
    </row>
    <row r="108" spans="5:5" x14ac:dyDescent="0.25">
      <c r="E108" s="56">
        <f t="shared" si="1"/>
        <v>0</v>
      </c>
    </row>
    <row r="109" spans="5:5" x14ac:dyDescent="0.25">
      <c r="E109" s="56">
        <f t="shared" si="1"/>
        <v>0</v>
      </c>
    </row>
    <row r="110" spans="5:5" x14ac:dyDescent="0.25">
      <c r="E110" s="56">
        <f t="shared" si="1"/>
        <v>0</v>
      </c>
    </row>
    <row r="111" spans="5:5" x14ac:dyDescent="0.25">
      <c r="E111" s="56">
        <f t="shared" si="1"/>
        <v>0</v>
      </c>
    </row>
    <row r="112" spans="5:5" x14ac:dyDescent="0.25">
      <c r="E112" s="56">
        <f t="shared" si="1"/>
        <v>0</v>
      </c>
    </row>
    <row r="113" spans="5:5" x14ac:dyDescent="0.25">
      <c r="E113" s="56">
        <f t="shared" si="1"/>
        <v>0</v>
      </c>
    </row>
    <row r="114" spans="5:5" x14ac:dyDescent="0.25">
      <c r="E114" s="56">
        <f t="shared" si="1"/>
        <v>0</v>
      </c>
    </row>
    <row r="115" spans="5:5" x14ac:dyDescent="0.25">
      <c r="E115" s="56">
        <f t="shared" si="1"/>
        <v>0</v>
      </c>
    </row>
    <row r="116" spans="5:5" x14ac:dyDescent="0.25">
      <c r="E116" s="56">
        <f t="shared" si="1"/>
        <v>0</v>
      </c>
    </row>
    <row r="117" spans="5:5" x14ac:dyDescent="0.25">
      <c r="E117" s="56">
        <f t="shared" si="1"/>
        <v>0</v>
      </c>
    </row>
    <row r="118" spans="5:5" x14ac:dyDescent="0.25">
      <c r="E118" s="56">
        <f t="shared" si="1"/>
        <v>0</v>
      </c>
    </row>
    <row r="119" spans="5:5" x14ac:dyDescent="0.25">
      <c r="E119" s="56">
        <f t="shared" si="1"/>
        <v>0</v>
      </c>
    </row>
    <row r="120" spans="5:5" x14ac:dyDescent="0.25">
      <c r="E120" s="56">
        <f t="shared" si="1"/>
        <v>0</v>
      </c>
    </row>
    <row r="121" spans="5:5" x14ac:dyDescent="0.25">
      <c r="E121" s="56">
        <f t="shared" si="1"/>
        <v>0</v>
      </c>
    </row>
    <row r="122" spans="5:5" x14ac:dyDescent="0.25">
      <c r="E122" s="56">
        <f t="shared" si="1"/>
        <v>0</v>
      </c>
    </row>
    <row r="123" spans="5:5" x14ac:dyDescent="0.25">
      <c r="E123" s="56">
        <f t="shared" si="1"/>
        <v>0</v>
      </c>
    </row>
    <row r="124" spans="5:5" x14ac:dyDescent="0.25">
      <c r="E124" s="56">
        <f t="shared" si="1"/>
        <v>0</v>
      </c>
    </row>
    <row r="125" spans="5:5" x14ac:dyDescent="0.25">
      <c r="E125" s="56">
        <f t="shared" si="1"/>
        <v>0</v>
      </c>
    </row>
    <row r="126" spans="5:5" x14ac:dyDescent="0.25">
      <c r="E126" s="56">
        <f t="shared" si="1"/>
        <v>0</v>
      </c>
    </row>
    <row r="127" spans="5:5" x14ac:dyDescent="0.25">
      <c r="E127" s="56">
        <f t="shared" si="1"/>
        <v>0</v>
      </c>
    </row>
    <row r="128" spans="5:5" x14ac:dyDescent="0.25">
      <c r="E128" s="56">
        <f t="shared" si="1"/>
        <v>0</v>
      </c>
    </row>
    <row r="129" spans="5:5" x14ac:dyDescent="0.25">
      <c r="E129" s="56">
        <f t="shared" si="1"/>
        <v>0</v>
      </c>
    </row>
    <row r="130" spans="5:5" x14ac:dyDescent="0.25">
      <c r="E130" s="56">
        <f t="shared" si="1"/>
        <v>0</v>
      </c>
    </row>
    <row r="131" spans="5:5" x14ac:dyDescent="0.25">
      <c r="E131" s="56">
        <f t="shared" si="1"/>
        <v>0</v>
      </c>
    </row>
    <row r="132" spans="5:5" x14ac:dyDescent="0.25">
      <c r="E132" s="56">
        <f t="shared" ref="E132:E195" si="2">+C132*D132</f>
        <v>0</v>
      </c>
    </row>
    <row r="133" spans="5:5" x14ac:dyDescent="0.25">
      <c r="E133" s="56">
        <f t="shared" si="2"/>
        <v>0</v>
      </c>
    </row>
    <row r="134" spans="5:5" x14ac:dyDescent="0.25">
      <c r="E134" s="56">
        <f t="shared" si="2"/>
        <v>0</v>
      </c>
    </row>
    <row r="135" spans="5:5" x14ac:dyDescent="0.25">
      <c r="E135" s="56">
        <f t="shared" si="2"/>
        <v>0</v>
      </c>
    </row>
    <row r="136" spans="5:5" x14ac:dyDescent="0.25">
      <c r="E136" s="56">
        <f t="shared" si="2"/>
        <v>0</v>
      </c>
    </row>
    <row r="137" spans="5:5" x14ac:dyDescent="0.25">
      <c r="E137" s="56">
        <f t="shared" si="2"/>
        <v>0</v>
      </c>
    </row>
    <row r="138" spans="5:5" x14ac:dyDescent="0.25">
      <c r="E138" s="56">
        <f t="shared" si="2"/>
        <v>0</v>
      </c>
    </row>
    <row r="139" spans="5:5" x14ac:dyDescent="0.25">
      <c r="E139" s="56">
        <f t="shared" si="2"/>
        <v>0</v>
      </c>
    </row>
    <row r="140" spans="5:5" x14ac:dyDescent="0.25">
      <c r="E140" s="56">
        <f t="shared" si="2"/>
        <v>0</v>
      </c>
    </row>
    <row r="141" spans="5:5" x14ac:dyDescent="0.25">
      <c r="E141" s="56">
        <f t="shared" si="2"/>
        <v>0</v>
      </c>
    </row>
    <row r="142" spans="5:5" x14ac:dyDescent="0.25">
      <c r="E142" s="56">
        <f t="shared" si="2"/>
        <v>0</v>
      </c>
    </row>
    <row r="143" spans="5:5" x14ac:dyDescent="0.25">
      <c r="E143" s="56">
        <f t="shared" si="2"/>
        <v>0</v>
      </c>
    </row>
    <row r="144" spans="5:5" x14ac:dyDescent="0.25">
      <c r="E144" s="56">
        <f t="shared" si="2"/>
        <v>0</v>
      </c>
    </row>
    <row r="145" spans="5:5" x14ac:dyDescent="0.25">
      <c r="E145" s="56">
        <f t="shared" si="2"/>
        <v>0</v>
      </c>
    </row>
    <row r="146" spans="5:5" x14ac:dyDescent="0.25">
      <c r="E146" s="56">
        <f t="shared" si="2"/>
        <v>0</v>
      </c>
    </row>
    <row r="147" spans="5:5" x14ac:dyDescent="0.25">
      <c r="E147" s="56">
        <f t="shared" si="2"/>
        <v>0</v>
      </c>
    </row>
    <row r="148" spans="5:5" x14ac:dyDescent="0.25">
      <c r="E148" s="56">
        <f t="shared" si="2"/>
        <v>0</v>
      </c>
    </row>
    <row r="149" spans="5:5" x14ac:dyDescent="0.25">
      <c r="E149" s="56">
        <f t="shared" si="2"/>
        <v>0</v>
      </c>
    </row>
    <row r="150" spans="5:5" x14ac:dyDescent="0.25">
      <c r="E150" s="56">
        <f t="shared" si="2"/>
        <v>0</v>
      </c>
    </row>
    <row r="151" spans="5:5" x14ac:dyDescent="0.25">
      <c r="E151" s="56">
        <f t="shared" si="2"/>
        <v>0</v>
      </c>
    </row>
    <row r="152" spans="5:5" x14ac:dyDescent="0.25">
      <c r="E152" s="56">
        <f t="shared" si="2"/>
        <v>0</v>
      </c>
    </row>
    <row r="153" spans="5:5" x14ac:dyDescent="0.25">
      <c r="E153" s="56">
        <f t="shared" si="2"/>
        <v>0</v>
      </c>
    </row>
    <row r="154" spans="5:5" x14ac:dyDescent="0.25">
      <c r="E154" s="56">
        <f t="shared" si="2"/>
        <v>0</v>
      </c>
    </row>
    <row r="155" spans="5:5" x14ac:dyDescent="0.25">
      <c r="E155" s="56">
        <f t="shared" si="2"/>
        <v>0</v>
      </c>
    </row>
    <row r="156" spans="5:5" x14ac:dyDescent="0.25">
      <c r="E156" s="56">
        <f t="shared" si="2"/>
        <v>0</v>
      </c>
    </row>
    <row r="157" spans="5:5" x14ac:dyDescent="0.25">
      <c r="E157" s="56">
        <f t="shared" si="2"/>
        <v>0</v>
      </c>
    </row>
    <row r="158" spans="5:5" x14ac:dyDescent="0.25">
      <c r="E158" s="56">
        <f t="shared" si="2"/>
        <v>0</v>
      </c>
    </row>
    <row r="159" spans="5:5" x14ac:dyDescent="0.25">
      <c r="E159" s="56">
        <f t="shared" si="2"/>
        <v>0</v>
      </c>
    </row>
    <row r="160" spans="5:5" x14ac:dyDescent="0.25">
      <c r="E160" s="56">
        <f t="shared" si="2"/>
        <v>0</v>
      </c>
    </row>
    <row r="161" spans="5:5" x14ac:dyDescent="0.25">
      <c r="E161" s="56">
        <f t="shared" si="2"/>
        <v>0</v>
      </c>
    </row>
    <row r="162" spans="5:5" x14ac:dyDescent="0.25">
      <c r="E162" s="56">
        <f t="shared" si="2"/>
        <v>0</v>
      </c>
    </row>
    <row r="163" spans="5:5" x14ac:dyDescent="0.25">
      <c r="E163" s="56">
        <f t="shared" si="2"/>
        <v>0</v>
      </c>
    </row>
    <row r="164" spans="5:5" x14ac:dyDescent="0.25">
      <c r="E164" s="56">
        <f t="shared" si="2"/>
        <v>0</v>
      </c>
    </row>
    <row r="165" spans="5:5" x14ac:dyDescent="0.25">
      <c r="E165" s="56">
        <f t="shared" si="2"/>
        <v>0</v>
      </c>
    </row>
    <row r="166" spans="5:5" x14ac:dyDescent="0.25">
      <c r="E166" s="56">
        <f t="shared" si="2"/>
        <v>0</v>
      </c>
    </row>
    <row r="167" spans="5:5" x14ac:dyDescent="0.25">
      <c r="E167" s="56">
        <f t="shared" si="2"/>
        <v>0</v>
      </c>
    </row>
    <row r="168" spans="5:5" x14ac:dyDescent="0.25">
      <c r="E168" s="56">
        <f t="shared" si="2"/>
        <v>0</v>
      </c>
    </row>
    <row r="169" spans="5:5" x14ac:dyDescent="0.25">
      <c r="E169" s="56">
        <f t="shared" si="2"/>
        <v>0</v>
      </c>
    </row>
    <row r="170" spans="5:5" x14ac:dyDescent="0.25">
      <c r="E170" s="56">
        <f t="shared" si="2"/>
        <v>0</v>
      </c>
    </row>
    <row r="171" spans="5:5" x14ac:dyDescent="0.25">
      <c r="E171" s="56">
        <f t="shared" si="2"/>
        <v>0</v>
      </c>
    </row>
    <row r="172" spans="5:5" x14ac:dyDescent="0.25">
      <c r="E172" s="56">
        <f t="shared" si="2"/>
        <v>0</v>
      </c>
    </row>
    <row r="173" spans="5:5" x14ac:dyDescent="0.25">
      <c r="E173" s="56">
        <f t="shared" si="2"/>
        <v>0</v>
      </c>
    </row>
    <row r="174" spans="5:5" x14ac:dyDescent="0.25">
      <c r="E174" s="56">
        <f t="shared" si="2"/>
        <v>0</v>
      </c>
    </row>
    <row r="175" spans="5:5" x14ac:dyDescent="0.25">
      <c r="E175" s="56">
        <f t="shared" si="2"/>
        <v>0</v>
      </c>
    </row>
    <row r="176" spans="5:5" x14ac:dyDescent="0.25">
      <c r="E176" s="56">
        <f t="shared" si="2"/>
        <v>0</v>
      </c>
    </row>
    <row r="177" spans="5:5" x14ac:dyDescent="0.25">
      <c r="E177" s="56">
        <f t="shared" si="2"/>
        <v>0</v>
      </c>
    </row>
    <row r="178" spans="5:5" x14ac:dyDescent="0.25">
      <c r="E178" s="56">
        <f t="shared" si="2"/>
        <v>0</v>
      </c>
    </row>
    <row r="179" spans="5:5" x14ac:dyDescent="0.25">
      <c r="E179" s="56">
        <f t="shared" si="2"/>
        <v>0</v>
      </c>
    </row>
    <row r="180" spans="5:5" x14ac:dyDescent="0.25">
      <c r="E180" s="56">
        <f t="shared" si="2"/>
        <v>0</v>
      </c>
    </row>
    <row r="181" spans="5:5" x14ac:dyDescent="0.25">
      <c r="E181" s="56">
        <f t="shared" si="2"/>
        <v>0</v>
      </c>
    </row>
    <row r="182" spans="5:5" x14ac:dyDescent="0.25">
      <c r="E182" s="56">
        <f t="shared" si="2"/>
        <v>0</v>
      </c>
    </row>
    <row r="183" spans="5:5" x14ac:dyDescent="0.25">
      <c r="E183" s="56">
        <f t="shared" si="2"/>
        <v>0</v>
      </c>
    </row>
    <row r="184" spans="5:5" x14ac:dyDescent="0.25">
      <c r="E184" s="56">
        <f t="shared" si="2"/>
        <v>0</v>
      </c>
    </row>
    <row r="185" spans="5:5" x14ac:dyDescent="0.25">
      <c r="E185" s="56">
        <f t="shared" si="2"/>
        <v>0</v>
      </c>
    </row>
    <row r="186" spans="5:5" x14ac:dyDescent="0.25">
      <c r="E186" s="56">
        <f t="shared" si="2"/>
        <v>0</v>
      </c>
    </row>
    <row r="187" spans="5:5" x14ac:dyDescent="0.25">
      <c r="E187" s="56">
        <f t="shared" si="2"/>
        <v>0</v>
      </c>
    </row>
    <row r="188" spans="5:5" x14ac:dyDescent="0.25">
      <c r="E188" s="56">
        <f t="shared" si="2"/>
        <v>0</v>
      </c>
    </row>
    <row r="189" spans="5:5" x14ac:dyDescent="0.25">
      <c r="E189" s="56">
        <f t="shared" si="2"/>
        <v>0</v>
      </c>
    </row>
    <row r="190" spans="5:5" x14ac:dyDescent="0.25">
      <c r="E190" s="56">
        <f t="shared" si="2"/>
        <v>0</v>
      </c>
    </row>
    <row r="191" spans="5:5" x14ac:dyDescent="0.25">
      <c r="E191" s="56">
        <f t="shared" si="2"/>
        <v>0</v>
      </c>
    </row>
    <row r="192" spans="5:5" x14ac:dyDescent="0.25">
      <c r="E192" s="56">
        <f t="shared" si="2"/>
        <v>0</v>
      </c>
    </row>
    <row r="193" spans="5:5" x14ac:dyDescent="0.25">
      <c r="E193" s="56">
        <f t="shared" si="2"/>
        <v>0</v>
      </c>
    </row>
    <row r="194" spans="5:5" x14ac:dyDescent="0.25">
      <c r="E194" s="56">
        <f t="shared" si="2"/>
        <v>0</v>
      </c>
    </row>
    <row r="195" spans="5:5" x14ac:dyDescent="0.25">
      <c r="E195" s="56">
        <f t="shared" si="2"/>
        <v>0</v>
      </c>
    </row>
    <row r="196" spans="5:5" x14ac:dyDescent="0.25">
      <c r="E196" s="56">
        <f t="shared" ref="E196:E259" si="3">+C196*D196</f>
        <v>0</v>
      </c>
    </row>
    <row r="197" spans="5:5" x14ac:dyDescent="0.25">
      <c r="E197" s="56">
        <f t="shared" si="3"/>
        <v>0</v>
      </c>
    </row>
    <row r="198" spans="5:5" x14ac:dyDescent="0.25">
      <c r="E198" s="56">
        <f t="shared" si="3"/>
        <v>0</v>
      </c>
    </row>
    <row r="199" spans="5:5" x14ac:dyDescent="0.25">
      <c r="E199" s="56">
        <f t="shared" si="3"/>
        <v>0</v>
      </c>
    </row>
    <row r="200" spans="5:5" x14ac:dyDescent="0.25">
      <c r="E200" s="56">
        <f t="shared" si="3"/>
        <v>0</v>
      </c>
    </row>
    <row r="201" spans="5:5" x14ac:dyDescent="0.25">
      <c r="E201" s="56">
        <f t="shared" si="3"/>
        <v>0</v>
      </c>
    </row>
    <row r="202" spans="5:5" x14ac:dyDescent="0.25">
      <c r="E202" s="56">
        <f t="shared" si="3"/>
        <v>0</v>
      </c>
    </row>
    <row r="203" spans="5:5" x14ac:dyDescent="0.25">
      <c r="E203" s="56">
        <f t="shared" si="3"/>
        <v>0</v>
      </c>
    </row>
    <row r="204" spans="5:5" x14ac:dyDescent="0.25">
      <c r="E204" s="56">
        <f t="shared" si="3"/>
        <v>0</v>
      </c>
    </row>
    <row r="205" spans="5:5" x14ac:dyDescent="0.25">
      <c r="E205" s="56">
        <f t="shared" si="3"/>
        <v>0</v>
      </c>
    </row>
    <row r="206" spans="5:5" x14ac:dyDescent="0.25">
      <c r="E206" s="56">
        <f t="shared" si="3"/>
        <v>0</v>
      </c>
    </row>
    <row r="207" spans="5:5" x14ac:dyDescent="0.25">
      <c r="E207" s="56">
        <f t="shared" si="3"/>
        <v>0</v>
      </c>
    </row>
    <row r="208" spans="5:5" x14ac:dyDescent="0.25">
      <c r="E208" s="56">
        <f t="shared" si="3"/>
        <v>0</v>
      </c>
    </row>
    <row r="209" spans="5:5" x14ac:dyDescent="0.25">
      <c r="E209" s="56">
        <f t="shared" si="3"/>
        <v>0</v>
      </c>
    </row>
    <row r="210" spans="5:5" x14ac:dyDescent="0.25">
      <c r="E210" s="56">
        <f t="shared" si="3"/>
        <v>0</v>
      </c>
    </row>
    <row r="211" spans="5:5" x14ac:dyDescent="0.25">
      <c r="E211" s="56">
        <f t="shared" si="3"/>
        <v>0</v>
      </c>
    </row>
    <row r="212" spans="5:5" x14ac:dyDescent="0.25">
      <c r="E212" s="56">
        <f t="shared" si="3"/>
        <v>0</v>
      </c>
    </row>
    <row r="213" spans="5:5" x14ac:dyDescent="0.25">
      <c r="E213" s="56">
        <f t="shared" si="3"/>
        <v>0</v>
      </c>
    </row>
    <row r="214" spans="5:5" x14ac:dyDescent="0.25">
      <c r="E214" s="56">
        <f t="shared" si="3"/>
        <v>0</v>
      </c>
    </row>
    <row r="215" spans="5:5" x14ac:dyDescent="0.25">
      <c r="E215" s="56">
        <f t="shared" si="3"/>
        <v>0</v>
      </c>
    </row>
    <row r="216" spans="5:5" x14ac:dyDescent="0.25">
      <c r="E216" s="56">
        <f t="shared" si="3"/>
        <v>0</v>
      </c>
    </row>
    <row r="217" spans="5:5" x14ac:dyDescent="0.25">
      <c r="E217" s="56">
        <f t="shared" si="3"/>
        <v>0</v>
      </c>
    </row>
    <row r="218" spans="5:5" x14ac:dyDescent="0.25">
      <c r="E218" s="56">
        <f t="shared" si="3"/>
        <v>0</v>
      </c>
    </row>
    <row r="219" spans="5:5" x14ac:dyDescent="0.25">
      <c r="E219" s="56">
        <f t="shared" si="3"/>
        <v>0</v>
      </c>
    </row>
    <row r="220" spans="5:5" x14ac:dyDescent="0.25">
      <c r="E220" s="56">
        <f t="shared" si="3"/>
        <v>0</v>
      </c>
    </row>
    <row r="221" spans="5:5" x14ac:dyDescent="0.25">
      <c r="E221" s="56">
        <f t="shared" si="3"/>
        <v>0</v>
      </c>
    </row>
    <row r="222" spans="5:5" x14ac:dyDescent="0.25">
      <c r="E222" s="56">
        <f t="shared" si="3"/>
        <v>0</v>
      </c>
    </row>
    <row r="223" spans="5:5" x14ac:dyDescent="0.25">
      <c r="E223" s="56">
        <f t="shared" si="3"/>
        <v>0</v>
      </c>
    </row>
    <row r="224" spans="5:5" x14ac:dyDescent="0.25">
      <c r="E224" s="56">
        <f t="shared" si="3"/>
        <v>0</v>
      </c>
    </row>
    <row r="225" spans="5:5" x14ac:dyDescent="0.25">
      <c r="E225" s="56">
        <f t="shared" si="3"/>
        <v>0</v>
      </c>
    </row>
    <row r="226" spans="5:5" x14ac:dyDescent="0.25">
      <c r="E226" s="56">
        <f t="shared" si="3"/>
        <v>0</v>
      </c>
    </row>
    <row r="227" spans="5:5" x14ac:dyDescent="0.25">
      <c r="E227" s="56">
        <f t="shared" si="3"/>
        <v>0</v>
      </c>
    </row>
    <row r="228" spans="5:5" x14ac:dyDescent="0.25">
      <c r="E228" s="56">
        <f t="shared" si="3"/>
        <v>0</v>
      </c>
    </row>
    <row r="229" spans="5:5" x14ac:dyDescent="0.25">
      <c r="E229" s="56">
        <f t="shared" si="3"/>
        <v>0</v>
      </c>
    </row>
    <row r="230" spans="5:5" x14ac:dyDescent="0.25">
      <c r="E230" s="56">
        <f t="shared" si="3"/>
        <v>0</v>
      </c>
    </row>
    <row r="231" spans="5:5" x14ac:dyDescent="0.25">
      <c r="E231" s="56">
        <f t="shared" si="3"/>
        <v>0</v>
      </c>
    </row>
    <row r="232" spans="5:5" x14ac:dyDescent="0.25">
      <c r="E232" s="56">
        <f t="shared" si="3"/>
        <v>0</v>
      </c>
    </row>
    <row r="233" spans="5:5" x14ac:dyDescent="0.25">
      <c r="E233" s="56">
        <f t="shared" si="3"/>
        <v>0</v>
      </c>
    </row>
    <row r="234" spans="5:5" x14ac:dyDescent="0.25">
      <c r="E234" s="56">
        <f t="shared" si="3"/>
        <v>0</v>
      </c>
    </row>
    <row r="235" spans="5:5" x14ac:dyDescent="0.25">
      <c r="E235" s="56">
        <f t="shared" si="3"/>
        <v>0</v>
      </c>
    </row>
    <row r="236" spans="5:5" x14ac:dyDescent="0.25">
      <c r="E236" s="56">
        <f t="shared" si="3"/>
        <v>0</v>
      </c>
    </row>
    <row r="237" spans="5:5" x14ac:dyDescent="0.25">
      <c r="E237" s="56">
        <f t="shared" si="3"/>
        <v>0</v>
      </c>
    </row>
    <row r="238" spans="5:5" x14ac:dyDescent="0.25">
      <c r="E238" s="56">
        <f t="shared" si="3"/>
        <v>0</v>
      </c>
    </row>
    <row r="239" spans="5:5" x14ac:dyDescent="0.25">
      <c r="E239" s="56">
        <f t="shared" si="3"/>
        <v>0</v>
      </c>
    </row>
    <row r="240" spans="5:5" x14ac:dyDescent="0.25">
      <c r="E240" s="56">
        <f t="shared" si="3"/>
        <v>0</v>
      </c>
    </row>
    <row r="241" spans="5:5" x14ac:dyDescent="0.25">
      <c r="E241" s="56">
        <f t="shared" si="3"/>
        <v>0</v>
      </c>
    </row>
    <row r="242" spans="5:5" x14ac:dyDescent="0.25">
      <c r="E242" s="56">
        <f t="shared" si="3"/>
        <v>0</v>
      </c>
    </row>
    <row r="243" spans="5:5" x14ac:dyDescent="0.25">
      <c r="E243" s="56">
        <f t="shared" si="3"/>
        <v>0</v>
      </c>
    </row>
    <row r="244" spans="5:5" x14ac:dyDescent="0.25">
      <c r="E244" s="56">
        <f t="shared" si="3"/>
        <v>0</v>
      </c>
    </row>
    <row r="245" spans="5:5" x14ac:dyDescent="0.25">
      <c r="E245" s="56">
        <f t="shared" si="3"/>
        <v>0</v>
      </c>
    </row>
    <row r="246" spans="5:5" x14ac:dyDescent="0.25">
      <c r="E246" s="56">
        <f t="shared" si="3"/>
        <v>0</v>
      </c>
    </row>
    <row r="247" spans="5:5" x14ac:dyDescent="0.25">
      <c r="E247" s="56">
        <f t="shared" si="3"/>
        <v>0</v>
      </c>
    </row>
    <row r="248" spans="5:5" x14ac:dyDescent="0.25">
      <c r="E248" s="56">
        <f t="shared" si="3"/>
        <v>0</v>
      </c>
    </row>
    <row r="249" spans="5:5" x14ac:dyDescent="0.25">
      <c r="E249" s="56">
        <f t="shared" si="3"/>
        <v>0</v>
      </c>
    </row>
    <row r="250" spans="5:5" x14ac:dyDescent="0.25">
      <c r="E250" s="56">
        <f t="shared" si="3"/>
        <v>0</v>
      </c>
    </row>
    <row r="251" spans="5:5" x14ac:dyDescent="0.25">
      <c r="E251" s="56">
        <f t="shared" si="3"/>
        <v>0</v>
      </c>
    </row>
    <row r="252" spans="5:5" x14ac:dyDescent="0.25">
      <c r="E252" s="56">
        <f t="shared" si="3"/>
        <v>0</v>
      </c>
    </row>
    <row r="253" spans="5:5" x14ac:dyDescent="0.25">
      <c r="E253" s="56">
        <f t="shared" si="3"/>
        <v>0</v>
      </c>
    </row>
    <row r="254" spans="5:5" x14ac:dyDescent="0.25">
      <c r="E254" s="56">
        <f t="shared" si="3"/>
        <v>0</v>
      </c>
    </row>
    <row r="255" spans="5:5" x14ac:dyDescent="0.25">
      <c r="E255" s="56">
        <f t="shared" si="3"/>
        <v>0</v>
      </c>
    </row>
    <row r="256" spans="5:5" x14ac:dyDescent="0.25">
      <c r="E256" s="56">
        <f t="shared" si="3"/>
        <v>0</v>
      </c>
    </row>
    <row r="257" spans="5:5" x14ac:dyDescent="0.25">
      <c r="E257" s="56">
        <f t="shared" si="3"/>
        <v>0</v>
      </c>
    </row>
    <row r="258" spans="5:5" x14ac:dyDescent="0.25">
      <c r="E258" s="56">
        <f t="shared" si="3"/>
        <v>0</v>
      </c>
    </row>
    <row r="259" spans="5:5" x14ac:dyDescent="0.25">
      <c r="E259" s="56">
        <f t="shared" si="3"/>
        <v>0</v>
      </c>
    </row>
    <row r="260" spans="5:5" x14ac:dyDescent="0.25">
      <c r="E260" s="56">
        <f t="shared" ref="E260:E323" si="4">+C260*D260</f>
        <v>0</v>
      </c>
    </row>
    <row r="261" spans="5:5" x14ac:dyDescent="0.25">
      <c r="E261" s="56">
        <f t="shared" si="4"/>
        <v>0</v>
      </c>
    </row>
    <row r="262" spans="5:5" x14ac:dyDescent="0.25">
      <c r="E262" s="56">
        <f t="shared" si="4"/>
        <v>0</v>
      </c>
    </row>
    <row r="263" spans="5:5" x14ac:dyDescent="0.25">
      <c r="E263" s="56">
        <f t="shared" si="4"/>
        <v>0</v>
      </c>
    </row>
    <row r="264" spans="5:5" x14ac:dyDescent="0.25">
      <c r="E264" s="56">
        <f t="shared" si="4"/>
        <v>0</v>
      </c>
    </row>
    <row r="265" spans="5:5" x14ac:dyDescent="0.25">
      <c r="E265" s="56">
        <f t="shared" si="4"/>
        <v>0</v>
      </c>
    </row>
    <row r="266" spans="5:5" x14ac:dyDescent="0.25">
      <c r="E266" s="56">
        <f t="shared" si="4"/>
        <v>0</v>
      </c>
    </row>
    <row r="267" spans="5:5" x14ac:dyDescent="0.25">
      <c r="E267" s="56">
        <f t="shared" si="4"/>
        <v>0</v>
      </c>
    </row>
    <row r="268" spans="5:5" x14ac:dyDescent="0.25">
      <c r="E268" s="56">
        <f t="shared" si="4"/>
        <v>0</v>
      </c>
    </row>
    <row r="269" spans="5:5" x14ac:dyDescent="0.25">
      <c r="E269" s="56">
        <f t="shared" si="4"/>
        <v>0</v>
      </c>
    </row>
    <row r="270" spans="5:5" x14ac:dyDescent="0.25">
      <c r="E270" s="56">
        <f t="shared" si="4"/>
        <v>0</v>
      </c>
    </row>
    <row r="271" spans="5:5" x14ac:dyDescent="0.25">
      <c r="E271" s="56">
        <f t="shared" si="4"/>
        <v>0</v>
      </c>
    </row>
    <row r="272" spans="5:5" x14ac:dyDescent="0.25">
      <c r="E272" s="56">
        <f t="shared" si="4"/>
        <v>0</v>
      </c>
    </row>
    <row r="273" spans="5:5" x14ac:dyDescent="0.25">
      <c r="E273" s="56">
        <f t="shared" si="4"/>
        <v>0</v>
      </c>
    </row>
    <row r="274" spans="5:5" x14ac:dyDescent="0.25">
      <c r="E274" s="56">
        <f t="shared" si="4"/>
        <v>0</v>
      </c>
    </row>
    <row r="275" spans="5:5" x14ac:dyDescent="0.25">
      <c r="E275" s="56">
        <f t="shared" si="4"/>
        <v>0</v>
      </c>
    </row>
    <row r="276" spans="5:5" x14ac:dyDescent="0.25">
      <c r="E276" s="56">
        <f t="shared" si="4"/>
        <v>0</v>
      </c>
    </row>
    <row r="277" spans="5:5" x14ac:dyDescent="0.25">
      <c r="E277" s="56">
        <f t="shared" si="4"/>
        <v>0</v>
      </c>
    </row>
    <row r="278" spans="5:5" x14ac:dyDescent="0.25">
      <c r="E278" s="56">
        <f t="shared" si="4"/>
        <v>0</v>
      </c>
    </row>
    <row r="279" spans="5:5" x14ac:dyDescent="0.25">
      <c r="E279" s="56">
        <f t="shared" si="4"/>
        <v>0</v>
      </c>
    </row>
    <row r="280" spans="5:5" x14ac:dyDescent="0.25">
      <c r="E280" s="56">
        <f t="shared" si="4"/>
        <v>0</v>
      </c>
    </row>
    <row r="281" spans="5:5" x14ac:dyDescent="0.25">
      <c r="E281" s="56">
        <f t="shared" si="4"/>
        <v>0</v>
      </c>
    </row>
    <row r="282" spans="5:5" x14ac:dyDescent="0.25">
      <c r="E282" s="56">
        <f t="shared" si="4"/>
        <v>0</v>
      </c>
    </row>
    <row r="283" spans="5:5" x14ac:dyDescent="0.25">
      <c r="E283" s="56">
        <f t="shared" si="4"/>
        <v>0</v>
      </c>
    </row>
    <row r="284" spans="5:5" x14ac:dyDescent="0.25">
      <c r="E284" s="56">
        <f t="shared" si="4"/>
        <v>0</v>
      </c>
    </row>
    <row r="285" spans="5:5" x14ac:dyDescent="0.25">
      <c r="E285" s="56">
        <f t="shared" si="4"/>
        <v>0</v>
      </c>
    </row>
    <row r="286" spans="5:5" x14ac:dyDescent="0.25">
      <c r="E286" s="56">
        <f t="shared" si="4"/>
        <v>0</v>
      </c>
    </row>
    <row r="287" spans="5:5" x14ac:dyDescent="0.25">
      <c r="E287" s="56">
        <f t="shared" si="4"/>
        <v>0</v>
      </c>
    </row>
    <row r="288" spans="5:5" x14ac:dyDescent="0.25">
      <c r="E288" s="56">
        <f t="shared" si="4"/>
        <v>0</v>
      </c>
    </row>
    <row r="289" spans="5:5" x14ac:dyDescent="0.25">
      <c r="E289" s="56">
        <f t="shared" si="4"/>
        <v>0</v>
      </c>
    </row>
    <row r="290" spans="5:5" x14ac:dyDescent="0.25">
      <c r="E290" s="56">
        <f t="shared" si="4"/>
        <v>0</v>
      </c>
    </row>
    <row r="291" spans="5:5" x14ac:dyDescent="0.25">
      <c r="E291" s="56">
        <f t="shared" si="4"/>
        <v>0</v>
      </c>
    </row>
    <row r="292" spans="5:5" x14ac:dyDescent="0.25">
      <c r="E292" s="56">
        <f t="shared" si="4"/>
        <v>0</v>
      </c>
    </row>
    <row r="293" spans="5:5" x14ac:dyDescent="0.25">
      <c r="E293" s="56">
        <f t="shared" si="4"/>
        <v>0</v>
      </c>
    </row>
    <row r="294" spans="5:5" x14ac:dyDescent="0.25">
      <c r="E294" s="56">
        <f t="shared" si="4"/>
        <v>0</v>
      </c>
    </row>
    <row r="295" spans="5:5" x14ac:dyDescent="0.25">
      <c r="E295" s="56">
        <f t="shared" si="4"/>
        <v>0</v>
      </c>
    </row>
    <row r="296" spans="5:5" x14ac:dyDescent="0.25">
      <c r="E296" s="56">
        <f t="shared" si="4"/>
        <v>0</v>
      </c>
    </row>
    <row r="297" spans="5:5" x14ac:dyDescent="0.25">
      <c r="E297" s="56">
        <f t="shared" si="4"/>
        <v>0</v>
      </c>
    </row>
    <row r="298" spans="5:5" x14ac:dyDescent="0.25">
      <c r="E298" s="56">
        <f t="shared" si="4"/>
        <v>0</v>
      </c>
    </row>
    <row r="299" spans="5:5" x14ac:dyDescent="0.25">
      <c r="E299" s="56">
        <f t="shared" si="4"/>
        <v>0</v>
      </c>
    </row>
    <row r="300" spans="5:5" x14ac:dyDescent="0.25">
      <c r="E300" s="56">
        <f t="shared" si="4"/>
        <v>0</v>
      </c>
    </row>
    <row r="301" spans="5:5" x14ac:dyDescent="0.25">
      <c r="E301" s="56">
        <f t="shared" si="4"/>
        <v>0</v>
      </c>
    </row>
    <row r="302" spans="5:5" x14ac:dyDescent="0.25">
      <c r="E302" s="56">
        <f t="shared" si="4"/>
        <v>0</v>
      </c>
    </row>
    <row r="303" spans="5:5" x14ac:dyDescent="0.25">
      <c r="E303" s="56">
        <f t="shared" si="4"/>
        <v>0</v>
      </c>
    </row>
    <row r="304" spans="5:5" x14ac:dyDescent="0.25">
      <c r="E304" s="56">
        <f t="shared" si="4"/>
        <v>0</v>
      </c>
    </row>
    <row r="305" spans="5:5" x14ac:dyDescent="0.25">
      <c r="E305" s="56">
        <f t="shared" si="4"/>
        <v>0</v>
      </c>
    </row>
    <row r="306" spans="5:5" x14ac:dyDescent="0.25">
      <c r="E306" s="56">
        <f t="shared" si="4"/>
        <v>0</v>
      </c>
    </row>
    <row r="307" spans="5:5" x14ac:dyDescent="0.25">
      <c r="E307" s="56">
        <f t="shared" si="4"/>
        <v>0</v>
      </c>
    </row>
    <row r="308" spans="5:5" x14ac:dyDescent="0.25">
      <c r="E308" s="56">
        <f t="shared" si="4"/>
        <v>0</v>
      </c>
    </row>
    <row r="309" spans="5:5" x14ac:dyDescent="0.25">
      <c r="E309" s="56">
        <f t="shared" si="4"/>
        <v>0</v>
      </c>
    </row>
    <row r="310" spans="5:5" x14ac:dyDescent="0.25">
      <c r="E310" s="56">
        <f t="shared" si="4"/>
        <v>0</v>
      </c>
    </row>
    <row r="311" spans="5:5" x14ac:dyDescent="0.25">
      <c r="E311" s="56">
        <f t="shared" si="4"/>
        <v>0</v>
      </c>
    </row>
    <row r="312" spans="5:5" x14ac:dyDescent="0.25">
      <c r="E312" s="56">
        <f t="shared" si="4"/>
        <v>0</v>
      </c>
    </row>
    <row r="313" spans="5:5" x14ac:dyDescent="0.25">
      <c r="E313" s="56">
        <f t="shared" si="4"/>
        <v>0</v>
      </c>
    </row>
    <row r="314" spans="5:5" x14ac:dyDescent="0.25">
      <c r="E314" s="56">
        <f t="shared" si="4"/>
        <v>0</v>
      </c>
    </row>
    <row r="315" spans="5:5" x14ac:dyDescent="0.25">
      <c r="E315" s="56">
        <f t="shared" si="4"/>
        <v>0</v>
      </c>
    </row>
    <row r="316" spans="5:5" x14ac:dyDescent="0.25">
      <c r="E316" s="56">
        <f t="shared" si="4"/>
        <v>0</v>
      </c>
    </row>
    <row r="317" spans="5:5" x14ac:dyDescent="0.25">
      <c r="E317" s="56">
        <f t="shared" si="4"/>
        <v>0</v>
      </c>
    </row>
    <row r="318" spans="5:5" x14ac:dyDescent="0.25">
      <c r="E318" s="56">
        <f t="shared" si="4"/>
        <v>0</v>
      </c>
    </row>
    <row r="319" spans="5:5" x14ac:dyDescent="0.25">
      <c r="E319" s="56">
        <f t="shared" si="4"/>
        <v>0</v>
      </c>
    </row>
    <row r="320" spans="5:5" x14ac:dyDescent="0.25">
      <c r="E320" s="56">
        <f t="shared" si="4"/>
        <v>0</v>
      </c>
    </row>
    <row r="321" spans="5:5" x14ac:dyDescent="0.25">
      <c r="E321" s="56">
        <f t="shared" si="4"/>
        <v>0</v>
      </c>
    </row>
    <row r="322" spans="5:5" x14ac:dyDescent="0.25">
      <c r="E322" s="56">
        <f t="shared" si="4"/>
        <v>0</v>
      </c>
    </row>
    <row r="323" spans="5:5" x14ac:dyDescent="0.25">
      <c r="E323" s="56">
        <f t="shared" si="4"/>
        <v>0</v>
      </c>
    </row>
    <row r="324" spans="5:5" x14ac:dyDescent="0.25">
      <c r="E324" s="56">
        <f t="shared" ref="E324:E325" si="5">+C324*D324</f>
        <v>0</v>
      </c>
    </row>
    <row r="325" spans="5:5" x14ac:dyDescent="0.25">
      <c r="E325" s="56">
        <f t="shared" si="5"/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4"/>
  <sheetViews>
    <sheetView topLeftCell="A64" workbookViewId="0">
      <selection activeCell="D76" sqref="D76"/>
    </sheetView>
  </sheetViews>
  <sheetFormatPr baseColWidth="10" defaultRowHeight="15" x14ac:dyDescent="0.25"/>
  <cols>
    <col min="1" max="1" width="5.28515625" customWidth="1"/>
    <col min="2" max="2" width="14.28515625" customWidth="1"/>
    <col min="3" max="3" width="57.140625" customWidth="1"/>
    <col min="4" max="4" width="14.140625" bestFit="1" customWidth="1"/>
    <col min="5" max="5" width="40.85546875" customWidth="1"/>
    <col min="6" max="6" width="27.85546875" customWidth="1"/>
    <col min="7" max="7" width="17.85546875" customWidth="1"/>
    <col min="9" max="9" width="12.5703125" bestFit="1" customWidth="1"/>
  </cols>
  <sheetData>
    <row r="2" spans="1:9" ht="15.75" thickBot="1" x14ac:dyDescent="0.3">
      <c r="B2" t="s">
        <v>1820</v>
      </c>
      <c r="C2" t="s">
        <v>1866</v>
      </c>
      <c r="D2" t="s">
        <v>1867</v>
      </c>
      <c r="E2" t="s">
        <v>1872</v>
      </c>
    </row>
    <row r="3" spans="1:9" x14ac:dyDescent="0.25">
      <c r="A3">
        <v>1</v>
      </c>
      <c r="B3" s="162">
        <v>27942</v>
      </c>
      <c r="C3" s="163" t="s">
        <v>1888</v>
      </c>
      <c r="D3" s="164">
        <v>11685</v>
      </c>
      <c r="E3" s="163" t="s">
        <v>1576</v>
      </c>
      <c r="F3" s="163" t="s">
        <v>1971</v>
      </c>
      <c r="G3" s="163" t="s">
        <v>1972</v>
      </c>
      <c r="H3" s="165">
        <v>1</v>
      </c>
    </row>
    <row r="4" spans="1:9" x14ac:dyDescent="0.25">
      <c r="A4">
        <f>1+A3</f>
        <v>2</v>
      </c>
      <c r="B4" s="158">
        <v>32108</v>
      </c>
      <c r="C4" s="159" t="s">
        <v>1892</v>
      </c>
      <c r="D4" s="160">
        <v>6448.5</v>
      </c>
      <c r="E4" s="159" t="s">
        <v>1576</v>
      </c>
      <c r="F4" s="159" t="s">
        <v>1971</v>
      </c>
      <c r="G4" s="159" t="s">
        <v>1972</v>
      </c>
      <c r="H4" s="161">
        <v>2</v>
      </c>
    </row>
    <row r="5" spans="1:9" x14ac:dyDescent="0.25">
      <c r="A5">
        <f t="shared" ref="A5:A8" si="0">1+A4</f>
        <v>3</v>
      </c>
      <c r="B5" s="158" t="s">
        <v>1884</v>
      </c>
      <c r="C5" s="159" t="s">
        <v>1885</v>
      </c>
      <c r="D5" s="160">
        <v>3688.4</v>
      </c>
      <c r="E5" s="159" t="s">
        <v>1576</v>
      </c>
      <c r="F5" s="159" t="s">
        <v>1971</v>
      </c>
      <c r="G5" s="159" t="s">
        <v>1972</v>
      </c>
      <c r="H5" s="161">
        <v>3</v>
      </c>
    </row>
    <row r="6" spans="1:9" x14ac:dyDescent="0.25">
      <c r="A6">
        <f t="shared" si="0"/>
        <v>4</v>
      </c>
      <c r="B6" s="158" t="s">
        <v>1874</v>
      </c>
      <c r="C6" s="159" t="s">
        <v>1875</v>
      </c>
      <c r="D6" s="160">
        <v>9264</v>
      </c>
      <c r="E6" s="159" t="s">
        <v>1576</v>
      </c>
      <c r="F6" s="159" t="s">
        <v>1971</v>
      </c>
      <c r="G6" s="159" t="s">
        <v>1972</v>
      </c>
      <c r="H6" s="161">
        <v>4</v>
      </c>
    </row>
    <row r="7" spans="1:9" x14ac:dyDescent="0.25">
      <c r="A7">
        <f t="shared" si="0"/>
        <v>5</v>
      </c>
      <c r="B7" s="170" t="s">
        <v>1887</v>
      </c>
      <c r="C7" s="153" t="s">
        <v>1893</v>
      </c>
      <c r="D7" s="171">
        <v>5425</v>
      </c>
      <c r="E7" s="153" t="s">
        <v>1576</v>
      </c>
      <c r="F7" s="153" t="s">
        <v>1973</v>
      </c>
      <c r="G7" s="153" t="s">
        <v>1972</v>
      </c>
      <c r="H7" s="172">
        <v>5</v>
      </c>
    </row>
    <row r="8" spans="1:9" x14ac:dyDescent="0.25">
      <c r="A8">
        <f t="shared" si="0"/>
        <v>6</v>
      </c>
      <c r="B8" s="158" t="s">
        <v>1894</v>
      </c>
      <c r="C8" s="159" t="s">
        <v>1895</v>
      </c>
      <c r="D8" s="160">
        <v>12897</v>
      </c>
      <c r="E8" s="159" t="s">
        <v>1576</v>
      </c>
      <c r="F8" s="159" t="s">
        <v>1971</v>
      </c>
      <c r="G8" s="159" t="s">
        <v>1972</v>
      </c>
      <c r="H8" s="161">
        <v>6</v>
      </c>
      <c r="I8" s="115"/>
    </row>
    <row r="9" spans="1:9" ht="15.75" thickBot="1" x14ac:dyDescent="0.3">
      <c r="A9">
        <f t="shared" ref="A9:A31" si="1">1+A8</f>
        <v>7</v>
      </c>
      <c r="B9" s="173" t="s">
        <v>1921</v>
      </c>
      <c r="C9" s="174" t="s">
        <v>1922</v>
      </c>
      <c r="D9" s="175">
        <v>11837</v>
      </c>
      <c r="E9" s="174" t="s">
        <v>1576</v>
      </c>
      <c r="F9" s="174" t="s">
        <v>1971</v>
      </c>
      <c r="G9" s="174" t="s">
        <v>1972</v>
      </c>
      <c r="H9" s="176">
        <v>7</v>
      </c>
      <c r="I9" s="115">
        <f>+D3+D4+D5+D6+D7+D8+D9</f>
        <v>61244.9</v>
      </c>
    </row>
    <row r="10" spans="1:9" x14ac:dyDescent="0.25">
      <c r="A10">
        <f t="shared" si="1"/>
        <v>8</v>
      </c>
      <c r="B10" s="158" t="s">
        <v>1896</v>
      </c>
      <c r="C10" s="159" t="s">
        <v>1897</v>
      </c>
      <c r="D10" s="160">
        <v>9632</v>
      </c>
      <c r="E10" s="159" t="s">
        <v>1898</v>
      </c>
      <c r="F10" s="159" t="s">
        <v>1971</v>
      </c>
      <c r="G10" s="159" t="s">
        <v>1972</v>
      </c>
      <c r="H10" s="161">
        <v>1</v>
      </c>
    </row>
    <row r="11" spans="1:9" x14ac:dyDescent="0.25">
      <c r="A11">
        <f t="shared" si="1"/>
        <v>9</v>
      </c>
      <c r="B11" s="170" t="s">
        <v>1881</v>
      </c>
      <c r="C11" s="153" t="s">
        <v>1880</v>
      </c>
      <c r="D11" s="171">
        <v>99112</v>
      </c>
      <c r="E11" s="153" t="s">
        <v>1898</v>
      </c>
      <c r="F11" s="153" t="s">
        <v>1973</v>
      </c>
      <c r="G11" s="153" t="s">
        <v>1972</v>
      </c>
      <c r="H11" s="172">
        <v>2</v>
      </c>
    </row>
    <row r="12" spans="1:9" x14ac:dyDescent="0.25">
      <c r="A12">
        <f t="shared" si="1"/>
        <v>10</v>
      </c>
      <c r="B12" s="158" t="s">
        <v>1899</v>
      </c>
      <c r="C12" s="159" t="s">
        <v>1875</v>
      </c>
      <c r="D12" s="160">
        <v>65024</v>
      </c>
      <c r="E12" s="159" t="s">
        <v>1898</v>
      </c>
      <c r="F12" s="159" t="s">
        <v>1971</v>
      </c>
      <c r="G12" s="159" t="s">
        <v>1972</v>
      </c>
      <c r="H12" s="161">
        <v>3</v>
      </c>
    </row>
    <row r="13" spans="1:9" x14ac:dyDescent="0.25">
      <c r="B13" s="158" t="s">
        <v>1978</v>
      </c>
      <c r="C13" s="159" t="s">
        <v>1949</v>
      </c>
      <c r="D13" s="160">
        <v>245</v>
      </c>
      <c r="E13" s="159" t="s">
        <v>1898</v>
      </c>
      <c r="F13" s="45" t="s">
        <v>2782</v>
      </c>
      <c r="G13" s="159" t="s">
        <v>1972</v>
      </c>
      <c r="H13" s="161">
        <v>4</v>
      </c>
    </row>
    <row r="14" spans="1:9" ht="15.75" thickBot="1" x14ac:dyDescent="0.3">
      <c r="A14">
        <f>1+A12</f>
        <v>11</v>
      </c>
      <c r="B14" s="154" t="s">
        <v>1879</v>
      </c>
      <c r="C14" s="155" t="s">
        <v>1880</v>
      </c>
      <c r="D14" s="156">
        <v>56717</v>
      </c>
      <c r="E14" s="155" t="s">
        <v>1898</v>
      </c>
      <c r="F14" s="155" t="s">
        <v>1973</v>
      </c>
      <c r="G14" s="155" t="s">
        <v>1972</v>
      </c>
      <c r="H14" s="157">
        <v>5</v>
      </c>
      <c r="I14" s="115">
        <f>+D10+D11+D12+D14</f>
        <v>230485</v>
      </c>
    </row>
    <row r="15" spans="1:9" ht="15.75" thickBot="1" x14ac:dyDescent="0.3">
      <c r="A15">
        <f t="shared" si="1"/>
        <v>12</v>
      </c>
      <c r="B15" s="166" t="s">
        <v>1882</v>
      </c>
      <c r="C15" s="167" t="s">
        <v>1880</v>
      </c>
      <c r="D15" s="168">
        <v>37245</v>
      </c>
      <c r="E15" s="167" t="s">
        <v>1900</v>
      </c>
      <c r="F15" s="167" t="s">
        <v>1973</v>
      </c>
      <c r="G15" s="167" t="s">
        <v>1972</v>
      </c>
      <c r="H15" s="169">
        <v>1</v>
      </c>
      <c r="I15" s="115">
        <f>+D15</f>
        <v>37245</v>
      </c>
    </row>
    <row r="16" spans="1:9" x14ac:dyDescent="0.25">
      <c r="A16">
        <f t="shared" si="1"/>
        <v>13</v>
      </c>
      <c r="B16" s="162">
        <v>2194</v>
      </c>
      <c r="C16" s="163" t="s">
        <v>1890</v>
      </c>
      <c r="D16" s="164">
        <v>1803.2</v>
      </c>
      <c r="E16" s="163" t="s">
        <v>1901</v>
      </c>
      <c r="F16" s="163" t="s">
        <v>1971</v>
      </c>
      <c r="G16" s="163" t="s">
        <v>1972</v>
      </c>
      <c r="H16" s="165">
        <v>1</v>
      </c>
    </row>
    <row r="17" spans="1:9" x14ac:dyDescent="0.25">
      <c r="A17">
        <f t="shared" si="1"/>
        <v>14</v>
      </c>
      <c r="B17" s="158">
        <v>1721</v>
      </c>
      <c r="C17" s="159" t="s">
        <v>1891</v>
      </c>
      <c r="D17" s="160">
        <v>2403.1999999999998</v>
      </c>
      <c r="E17" s="159" t="s">
        <v>1901</v>
      </c>
      <c r="F17" s="159" t="s">
        <v>1971</v>
      </c>
      <c r="G17" s="159" t="s">
        <v>1972</v>
      </c>
      <c r="H17" s="161">
        <v>2</v>
      </c>
    </row>
    <row r="18" spans="1:9" x14ac:dyDescent="0.25">
      <c r="A18">
        <f t="shared" si="1"/>
        <v>15</v>
      </c>
      <c r="B18" s="158" t="s">
        <v>1870</v>
      </c>
      <c r="C18" s="159" t="s">
        <v>1871</v>
      </c>
      <c r="D18" s="160">
        <v>5759</v>
      </c>
      <c r="E18" s="159" t="s">
        <v>1873</v>
      </c>
      <c r="F18" s="159" t="s">
        <v>1971</v>
      </c>
      <c r="G18" s="159" t="s">
        <v>1972</v>
      </c>
      <c r="H18" s="161">
        <v>3</v>
      </c>
    </row>
    <row r="19" spans="1:9" ht="15.75" thickBot="1" x14ac:dyDescent="0.3">
      <c r="A19">
        <f t="shared" si="1"/>
        <v>16</v>
      </c>
      <c r="B19" s="173" t="s">
        <v>1868</v>
      </c>
      <c r="C19" s="174" t="s">
        <v>1869</v>
      </c>
      <c r="D19" s="175">
        <v>6000</v>
      </c>
      <c r="E19" s="174" t="s">
        <v>1873</v>
      </c>
      <c r="F19" s="174" t="s">
        <v>1971</v>
      </c>
      <c r="G19" s="174" t="s">
        <v>1972</v>
      </c>
      <c r="H19" s="176">
        <v>4</v>
      </c>
      <c r="I19" s="115">
        <f>+D16+D17+D18+D19</f>
        <v>15965.4</v>
      </c>
    </row>
    <row r="20" spans="1:9" x14ac:dyDescent="0.25">
      <c r="A20">
        <f t="shared" si="1"/>
        <v>17</v>
      </c>
      <c r="B20" s="177" t="s">
        <v>1902</v>
      </c>
      <c r="C20" s="178" t="s">
        <v>1903</v>
      </c>
      <c r="D20" s="179">
        <v>11680</v>
      </c>
      <c r="E20" s="178" t="s">
        <v>1904</v>
      </c>
      <c r="F20" s="178" t="s">
        <v>2783</v>
      </c>
      <c r="G20" s="178" t="s">
        <v>1972</v>
      </c>
      <c r="H20" s="180">
        <v>1</v>
      </c>
    </row>
    <row r="21" spans="1:9" x14ac:dyDescent="0.25">
      <c r="A21">
        <f t="shared" si="1"/>
        <v>18</v>
      </c>
      <c r="B21" s="158" t="s">
        <v>1876</v>
      </c>
      <c r="C21" s="159" t="s">
        <v>1875</v>
      </c>
      <c r="D21" s="160">
        <v>10064</v>
      </c>
      <c r="E21" s="159" t="s">
        <v>1904</v>
      </c>
      <c r="F21" s="159" t="s">
        <v>1971</v>
      </c>
      <c r="G21" s="159" t="s">
        <v>1972</v>
      </c>
      <c r="H21" s="161">
        <v>2</v>
      </c>
    </row>
    <row r="22" spans="1:9" x14ac:dyDescent="0.25">
      <c r="A22">
        <f t="shared" si="1"/>
        <v>19</v>
      </c>
      <c r="B22" s="158">
        <v>949</v>
      </c>
      <c r="C22" s="159" t="s">
        <v>1889</v>
      </c>
      <c r="D22" s="160">
        <v>12252</v>
      </c>
      <c r="E22" s="159" t="s">
        <v>1904</v>
      </c>
      <c r="F22" s="159" t="s">
        <v>1971</v>
      </c>
      <c r="G22" s="159" t="s">
        <v>1972</v>
      </c>
      <c r="H22" s="161">
        <v>3</v>
      </c>
    </row>
    <row r="23" spans="1:9" x14ac:dyDescent="0.25">
      <c r="A23">
        <f t="shared" si="1"/>
        <v>20</v>
      </c>
      <c r="B23" s="158">
        <v>4740</v>
      </c>
      <c r="C23" s="159" t="s">
        <v>1905</v>
      </c>
      <c r="D23" s="160">
        <v>10868</v>
      </c>
      <c r="E23" s="159" t="s">
        <v>1904</v>
      </c>
      <c r="F23" s="159" t="s">
        <v>1971</v>
      </c>
      <c r="G23" s="159" t="s">
        <v>1972</v>
      </c>
      <c r="H23" s="161">
        <v>4</v>
      </c>
    </row>
    <row r="24" spans="1:9" x14ac:dyDescent="0.25">
      <c r="A24">
        <f t="shared" si="1"/>
        <v>21</v>
      </c>
      <c r="B24" s="158">
        <v>1547</v>
      </c>
      <c r="C24" s="159" t="s">
        <v>1886</v>
      </c>
      <c r="D24" s="160">
        <v>14888</v>
      </c>
      <c r="E24" s="159" t="s">
        <v>1904</v>
      </c>
      <c r="F24" s="159" t="s">
        <v>1971</v>
      </c>
      <c r="G24" s="159" t="s">
        <v>1972</v>
      </c>
      <c r="H24" s="161">
        <v>5</v>
      </c>
    </row>
    <row r="25" spans="1:9" x14ac:dyDescent="0.25">
      <c r="A25">
        <f t="shared" si="1"/>
        <v>22</v>
      </c>
      <c r="B25" s="158" t="s">
        <v>1877</v>
      </c>
      <c r="C25" s="159" t="s">
        <v>1878</v>
      </c>
      <c r="D25" s="160">
        <v>17267.75</v>
      </c>
      <c r="E25" s="159" t="s">
        <v>1904</v>
      </c>
      <c r="F25" s="159" t="s">
        <v>1971</v>
      </c>
      <c r="G25" s="159" t="s">
        <v>1972</v>
      </c>
      <c r="H25" s="161">
        <v>6</v>
      </c>
    </row>
    <row r="26" spans="1:9" ht="15.75" thickBot="1" x14ac:dyDescent="0.3">
      <c r="A26">
        <f t="shared" si="1"/>
        <v>23</v>
      </c>
      <c r="B26" s="173" t="s">
        <v>1906</v>
      </c>
      <c r="C26" s="174" t="s">
        <v>1875</v>
      </c>
      <c r="D26" s="175">
        <v>4016</v>
      </c>
      <c r="E26" s="174" t="s">
        <v>1904</v>
      </c>
      <c r="F26" s="174" t="s">
        <v>1971</v>
      </c>
      <c r="G26" s="174" t="s">
        <v>1972</v>
      </c>
      <c r="H26" s="176">
        <v>7</v>
      </c>
      <c r="I26" s="115">
        <f>+D20+D21+D22+D23+D24+D25+D26</f>
        <v>81035.75</v>
      </c>
    </row>
    <row r="27" spans="1:9" x14ac:dyDescent="0.25">
      <c r="A27">
        <f t="shared" si="1"/>
        <v>24</v>
      </c>
      <c r="B27" s="162" t="s">
        <v>1907</v>
      </c>
      <c r="C27" s="163" t="s">
        <v>1933</v>
      </c>
      <c r="D27" s="164">
        <v>7774.1</v>
      </c>
      <c r="E27" s="163" t="s">
        <v>1572</v>
      </c>
      <c r="F27" s="163" t="s">
        <v>1971</v>
      </c>
      <c r="G27" s="163" t="s">
        <v>1972</v>
      </c>
      <c r="H27" s="165">
        <v>1</v>
      </c>
    </row>
    <row r="28" spans="1:9" x14ac:dyDescent="0.25">
      <c r="A28">
        <f t="shared" si="1"/>
        <v>25</v>
      </c>
      <c r="B28" s="194" t="s">
        <v>1908</v>
      </c>
      <c r="C28" s="28" t="s">
        <v>1888</v>
      </c>
      <c r="D28" s="195">
        <v>11993.75</v>
      </c>
      <c r="E28" s="28" t="s">
        <v>1572</v>
      </c>
      <c r="F28" s="28" t="s">
        <v>2782</v>
      </c>
      <c r="G28" s="28" t="s">
        <v>2776</v>
      </c>
      <c r="H28" s="196">
        <v>2</v>
      </c>
    </row>
    <row r="29" spans="1:9" x14ac:dyDescent="0.25">
      <c r="A29">
        <f t="shared" si="1"/>
        <v>26</v>
      </c>
      <c r="B29" s="158">
        <v>956</v>
      </c>
      <c r="C29" s="159" t="s">
        <v>1889</v>
      </c>
      <c r="D29" s="160">
        <v>7584</v>
      </c>
      <c r="E29" s="159" t="s">
        <v>1572</v>
      </c>
      <c r="F29" s="159" t="s">
        <v>1971</v>
      </c>
      <c r="G29" s="159" t="s">
        <v>1972</v>
      </c>
      <c r="H29" s="161">
        <v>3</v>
      </c>
    </row>
    <row r="30" spans="1:9" x14ac:dyDescent="0.25">
      <c r="A30">
        <f t="shared" si="1"/>
        <v>27</v>
      </c>
      <c r="B30" s="158">
        <v>49048</v>
      </c>
      <c r="C30" s="159" t="s">
        <v>1909</v>
      </c>
      <c r="D30" s="160">
        <v>5744</v>
      </c>
      <c r="E30" s="159" t="s">
        <v>1572</v>
      </c>
      <c r="F30" s="159" t="s">
        <v>1971</v>
      </c>
      <c r="G30" s="159" t="s">
        <v>1972</v>
      </c>
      <c r="H30" s="161">
        <v>4</v>
      </c>
    </row>
    <row r="31" spans="1:9" x14ac:dyDescent="0.25">
      <c r="A31">
        <f t="shared" si="1"/>
        <v>28</v>
      </c>
      <c r="B31" s="158" t="s">
        <v>1910</v>
      </c>
      <c r="C31" s="159" t="s">
        <v>638</v>
      </c>
      <c r="D31" s="160">
        <v>4440</v>
      </c>
      <c r="E31" s="159" t="s">
        <v>1572</v>
      </c>
      <c r="F31" s="159" t="s">
        <v>1971</v>
      </c>
      <c r="G31" s="159" t="s">
        <v>1972</v>
      </c>
      <c r="H31" s="161">
        <v>5</v>
      </c>
    </row>
    <row r="32" spans="1:9" x14ac:dyDescent="0.25">
      <c r="A32">
        <f t="shared" ref="A32:A38" si="2">1+A31</f>
        <v>29</v>
      </c>
      <c r="B32" s="158">
        <v>1130</v>
      </c>
      <c r="C32" s="159" t="s">
        <v>1245</v>
      </c>
      <c r="D32" s="160">
        <v>8522.5</v>
      </c>
      <c r="E32" s="159" t="s">
        <v>1572</v>
      </c>
      <c r="F32" s="159" t="s">
        <v>1971</v>
      </c>
      <c r="G32" s="159" t="s">
        <v>1972</v>
      </c>
      <c r="H32" s="161">
        <v>6</v>
      </c>
    </row>
    <row r="33" spans="1:9" x14ac:dyDescent="0.25">
      <c r="A33">
        <f t="shared" si="2"/>
        <v>30</v>
      </c>
      <c r="B33" s="158" t="s">
        <v>1911</v>
      </c>
      <c r="C33" s="159" t="s">
        <v>1912</v>
      </c>
      <c r="D33" s="160">
        <v>18895</v>
      </c>
      <c r="E33" s="159" t="s">
        <v>1572</v>
      </c>
      <c r="F33" s="159" t="s">
        <v>1971</v>
      </c>
      <c r="G33" s="159" t="s">
        <v>1972</v>
      </c>
      <c r="H33" s="161">
        <v>7</v>
      </c>
    </row>
    <row r="34" spans="1:9" ht="15.75" thickBot="1" x14ac:dyDescent="0.3">
      <c r="A34">
        <f t="shared" si="2"/>
        <v>31</v>
      </c>
      <c r="B34" s="173" t="s">
        <v>1964</v>
      </c>
      <c r="C34" s="174" t="s">
        <v>1965</v>
      </c>
      <c r="D34" s="175">
        <v>15334.08</v>
      </c>
      <c r="E34" s="174" t="s">
        <v>1572</v>
      </c>
      <c r="F34" s="174" t="s">
        <v>1971</v>
      </c>
      <c r="G34" s="174" t="s">
        <v>1972</v>
      </c>
      <c r="H34" s="176">
        <v>8</v>
      </c>
      <c r="I34" s="115">
        <f>+D27+D28+D29+D30+D31+D32+D33+D34</f>
        <v>80287.429999999993</v>
      </c>
    </row>
    <row r="35" spans="1:9" x14ac:dyDescent="0.25">
      <c r="A35">
        <f t="shared" si="2"/>
        <v>32</v>
      </c>
      <c r="B35" s="143">
        <v>1169</v>
      </c>
      <c r="C35" s="153" t="s">
        <v>1883</v>
      </c>
      <c r="D35" s="171">
        <v>85919.3</v>
      </c>
      <c r="E35" s="153" t="s">
        <v>1913</v>
      </c>
      <c r="F35" s="143" t="s">
        <v>1973</v>
      </c>
      <c r="G35" s="143" t="s">
        <v>1972</v>
      </c>
      <c r="H35" s="143"/>
    </row>
    <row r="36" spans="1:9" x14ac:dyDescent="0.25">
      <c r="A36">
        <f t="shared" si="2"/>
        <v>33</v>
      </c>
      <c r="B36" s="143" t="s">
        <v>1980</v>
      </c>
      <c r="C36" s="153" t="s">
        <v>1914</v>
      </c>
      <c r="D36" s="171">
        <v>74583.12</v>
      </c>
      <c r="E36" s="153" t="s">
        <v>1913</v>
      </c>
      <c r="F36" s="143" t="s">
        <v>1973</v>
      </c>
      <c r="G36" s="143" t="s">
        <v>1972</v>
      </c>
      <c r="H36" s="143"/>
    </row>
    <row r="37" spans="1:9" x14ac:dyDescent="0.25">
      <c r="A37">
        <f t="shared" si="2"/>
        <v>34</v>
      </c>
      <c r="B37" s="32" t="s">
        <v>1915</v>
      </c>
      <c r="C37" s="159" t="s">
        <v>1916</v>
      </c>
      <c r="D37" s="160">
        <v>98208</v>
      </c>
      <c r="E37" s="159" t="s">
        <v>1913</v>
      </c>
      <c r="F37" s="32" t="s">
        <v>2786</v>
      </c>
      <c r="G37" s="32" t="s">
        <v>1972</v>
      </c>
      <c r="H37" s="32"/>
    </row>
    <row r="38" spans="1:9" x14ac:dyDescent="0.25">
      <c r="A38">
        <f t="shared" si="2"/>
        <v>35</v>
      </c>
      <c r="B38" s="143" t="s">
        <v>1966</v>
      </c>
      <c r="C38" s="153" t="s">
        <v>1917</v>
      </c>
      <c r="D38" s="144">
        <v>100973</v>
      </c>
      <c r="E38" s="153" t="s">
        <v>1913</v>
      </c>
      <c r="F38" s="143" t="s">
        <v>1973</v>
      </c>
      <c r="G38" s="143" t="s">
        <v>1972</v>
      </c>
      <c r="H38" s="143"/>
    </row>
    <row r="39" spans="1:9" x14ac:dyDescent="0.25">
      <c r="A39">
        <f t="shared" ref="A39:A69" si="3">1+A38</f>
        <v>36</v>
      </c>
      <c r="B39" s="143">
        <v>820</v>
      </c>
      <c r="C39" s="153" t="s">
        <v>2787</v>
      </c>
      <c r="D39" s="144">
        <v>20229.939999999999</v>
      </c>
      <c r="E39" s="153" t="s">
        <v>1913</v>
      </c>
      <c r="F39" s="143" t="s">
        <v>1973</v>
      </c>
      <c r="G39" s="143"/>
      <c r="H39" s="143"/>
    </row>
    <row r="40" spans="1:9" ht="15.75" thickBot="1" x14ac:dyDescent="0.3">
      <c r="A40">
        <f t="shared" si="3"/>
        <v>37</v>
      </c>
      <c r="B40" s="143">
        <v>819</v>
      </c>
      <c r="C40" s="153" t="s">
        <v>2787</v>
      </c>
      <c r="D40" s="144">
        <v>6725.6</v>
      </c>
      <c r="E40" s="153" t="s">
        <v>1913</v>
      </c>
      <c r="F40" s="143" t="s">
        <v>1973</v>
      </c>
      <c r="G40" s="143"/>
      <c r="H40" s="143"/>
    </row>
    <row r="41" spans="1:9" ht="15.75" thickBot="1" x14ac:dyDescent="0.3">
      <c r="A41">
        <f t="shared" si="3"/>
        <v>38</v>
      </c>
      <c r="B41" s="166" t="s">
        <v>1967</v>
      </c>
      <c r="C41" s="167" t="s">
        <v>1918</v>
      </c>
      <c r="D41" s="168">
        <v>5960</v>
      </c>
      <c r="E41" s="167" t="s">
        <v>1919</v>
      </c>
      <c r="F41" s="167" t="s">
        <v>1973</v>
      </c>
      <c r="G41" s="167" t="s">
        <v>1972</v>
      </c>
      <c r="H41" s="169">
        <v>1</v>
      </c>
    </row>
    <row r="42" spans="1:9" ht="15.75" thickBot="1" x14ac:dyDescent="0.3">
      <c r="A42">
        <f t="shared" si="3"/>
        <v>39</v>
      </c>
      <c r="B42" s="143">
        <v>419</v>
      </c>
      <c r="C42" s="153" t="s">
        <v>1920</v>
      </c>
      <c r="D42" s="144">
        <v>3933</v>
      </c>
      <c r="E42" s="153" t="s">
        <v>1574</v>
      </c>
      <c r="F42" s="143" t="s">
        <v>1973</v>
      </c>
      <c r="G42" s="143" t="s">
        <v>1972</v>
      </c>
      <c r="H42" s="143"/>
    </row>
    <row r="43" spans="1:9" x14ac:dyDescent="0.25">
      <c r="A43">
        <f t="shared" si="3"/>
        <v>40</v>
      </c>
      <c r="B43" s="162" t="s">
        <v>1924</v>
      </c>
      <c r="C43" s="163" t="s">
        <v>1925</v>
      </c>
      <c r="D43" s="164">
        <v>864</v>
      </c>
      <c r="E43" s="163" t="s">
        <v>1923</v>
      </c>
      <c r="F43" s="163" t="s">
        <v>1971</v>
      </c>
      <c r="G43" s="163" t="s">
        <v>1972</v>
      </c>
      <c r="H43" s="165">
        <v>1</v>
      </c>
    </row>
    <row r="44" spans="1:9" x14ac:dyDescent="0.25">
      <c r="A44">
        <f t="shared" si="3"/>
        <v>41</v>
      </c>
      <c r="B44" s="158" t="s">
        <v>1926</v>
      </c>
      <c r="C44" s="159" t="s">
        <v>1247</v>
      </c>
      <c r="D44" s="160">
        <v>8174.4</v>
      </c>
      <c r="E44" s="159" t="s">
        <v>1923</v>
      </c>
      <c r="F44" s="159" t="s">
        <v>1971</v>
      </c>
      <c r="G44" s="159" t="s">
        <v>1972</v>
      </c>
      <c r="H44" s="161">
        <v>2</v>
      </c>
    </row>
    <row r="45" spans="1:9" x14ac:dyDescent="0.25">
      <c r="A45">
        <f t="shared" si="3"/>
        <v>42</v>
      </c>
      <c r="B45" s="158" t="s">
        <v>1927</v>
      </c>
      <c r="C45" s="159" t="s">
        <v>1928</v>
      </c>
      <c r="D45" s="160">
        <v>7155.2</v>
      </c>
      <c r="E45" s="159" t="s">
        <v>1923</v>
      </c>
      <c r="F45" s="159" t="s">
        <v>1971</v>
      </c>
      <c r="G45" s="159" t="s">
        <v>1972</v>
      </c>
      <c r="H45" s="161">
        <v>3</v>
      </c>
    </row>
    <row r="46" spans="1:9" x14ac:dyDescent="0.25">
      <c r="A46">
        <f t="shared" si="3"/>
        <v>43</v>
      </c>
      <c r="B46" s="158">
        <v>4603</v>
      </c>
      <c r="C46" s="159" t="s">
        <v>1929</v>
      </c>
      <c r="D46" s="160">
        <v>6232</v>
      </c>
      <c r="E46" s="159" t="s">
        <v>1923</v>
      </c>
      <c r="F46" s="159" t="s">
        <v>1971</v>
      </c>
      <c r="G46" s="159" t="s">
        <v>1972</v>
      </c>
      <c r="H46" s="161">
        <v>4</v>
      </c>
    </row>
    <row r="47" spans="1:9" x14ac:dyDescent="0.25">
      <c r="A47">
        <f t="shared" si="3"/>
        <v>44</v>
      </c>
      <c r="B47" s="158" t="s">
        <v>1969</v>
      </c>
      <c r="C47" s="159" t="s">
        <v>1930</v>
      </c>
      <c r="D47" s="160">
        <v>6656.25</v>
      </c>
      <c r="E47" s="159" t="s">
        <v>1923</v>
      </c>
      <c r="F47" s="159" t="s">
        <v>1971</v>
      </c>
      <c r="G47" s="159" t="s">
        <v>1972</v>
      </c>
      <c r="H47" s="161">
        <v>5</v>
      </c>
    </row>
    <row r="48" spans="1:9" x14ac:dyDescent="0.25">
      <c r="A48">
        <f t="shared" si="3"/>
        <v>45</v>
      </c>
      <c r="B48" s="158">
        <v>49047</v>
      </c>
      <c r="C48" s="159" t="s">
        <v>1909</v>
      </c>
      <c r="D48" s="160">
        <v>28753.5</v>
      </c>
      <c r="E48" s="159" t="s">
        <v>1923</v>
      </c>
      <c r="F48" s="159" t="s">
        <v>1971</v>
      </c>
      <c r="G48" s="159" t="s">
        <v>1972</v>
      </c>
      <c r="H48" s="161">
        <v>6</v>
      </c>
    </row>
    <row r="49" spans="1:9" x14ac:dyDescent="0.25">
      <c r="A49">
        <f t="shared" si="3"/>
        <v>46</v>
      </c>
      <c r="B49" s="194">
        <v>85</v>
      </c>
      <c r="C49" s="28" t="s">
        <v>1931</v>
      </c>
      <c r="D49" s="195">
        <v>3287</v>
      </c>
      <c r="E49" s="28" t="s">
        <v>1923</v>
      </c>
      <c r="F49" s="28" t="s">
        <v>2782</v>
      </c>
      <c r="G49" s="28" t="s">
        <v>1972</v>
      </c>
      <c r="H49" s="196">
        <v>7</v>
      </c>
    </row>
    <row r="50" spans="1:9" x14ac:dyDescent="0.25">
      <c r="A50">
        <f t="shared" si="3"/>
        <v>47</v>
      </c>
      <c r="B50" s="194" t="s">
        <v>1932</v>
      </c>
      <c r="C50" s="28" t="s">
        <v>1933</v>
      </c>
      <c r="D50" s="195">
        <v>5340.55</v>
      </c>
      <c r="E50" s="28" t="s">
        <v>1923</v>
      </c>
      <c r="F50" s="28" t="s">
        <v>2782</v>
      </c>
      <c r="G50" s="28" t="s">
        <v>1972</v>
      </c>
      <c r="H50" s="196">
        <v>8</v>
      </c>
    </row>
    <row r="51" spans="1:9" x14ac:dyDescent="0.25">
      <c r="A51">
        <f t="shared" si="3"/>
        <v>48</v>
      </c>
      <c r="B51" s="158" t="s">
        <v>1970</v>
      </c>
      <c r="C51" s="159" t="s">
        <v>1912</v>
      </c>
      <c r="D51" s="160">
        <v>1630</v>
      </c>
      <c r="E51" s="159" t="s">
        <v>1923</v>
      </c>
      <c r="F51" s="159" t="s">
        <v>1971</v>
      </c>
      <c r="G51" s="159" t="s">
        <v>1972</v>
      </c>
      <c r="H51" s="161">
        <v>9</v>
      </c>
    </row>
    <row r="52" spans="1:9" ht="15.75" thickBot="1" x14ac:dyDescent="0.3">
      <c r="A52">
        <f t="shared" si="3"/>
        <v>49</v>
      </c>
      <c r="B52" s="154">
        <v>2</v>
      </c>
      <c r="C52" s="155" t="s">
        <v>1934</v>
      </c>
      <c r="D52" s="156">
        <v>5140.03</v>
      </c>
      <c r="E52" s="155" t="s">
        <v>1923</v>
      </c>
      <c r="F52" s="155" t="s">
        <v>2778</v>
      </c>
      <c r="G52" s="155" t="s">
        <v>1972</v>
      </c>
      <c r="H52" s="157">
        <v>10</v>
      </c>
    </row>
    <row r="53" spans="1:9" x14ac:dyDescent="0.25">
      <c r="A53">
        <f t="shared" si="3"/>
        <v>50</v>
      </c>
      <c r="B53" s="162">
        <v>1553</v>
      </c>
      <c r="C53" s="163" t="s">
        <v>1886</v>
      </c>
      <c r="D53" s="164">
        <v>2700</v>
      </c>
      <c r="E53" s="163" t="s">
        <v>1935</v>
      </c>
      <c r="F53" s="163" t="s">
        <v>1971</v>
      </c>
      <c r="G53" s="163" t="s">
        <v>1972</v>
      </c>
      <c r="H53" s="165">
        <v>1</v>
      </c>
      <c r="I53" s="115">
        <f>+D43+D44+D45+D46+D47+D48+D49+D50+D51+D52</f>
        <v>73232.929999999993</v>
      </c>
    </row>
    <row r="54" spans="1:9" x14ac:dyDescent="0.25">
      <c r="A54">
        <f t="shared" si="3"/>
        <v>51</v>
      </c>
      <c r="B54" s="198" t="s">
        <v>1936</v>
      </c>
      <c r="C54" s="199" t="s">
        <v>1937</v>
      </c>
      <c r="D54" s="200"/>
      <c r="E54" s="199" t="s">
        <v>1935</v>
      </c>
      <c r="F54" s="201"/>
      <c r="G54" s="201"/>
      <c r="H54" s="202">
        <v>2</v>
      </c>
      <c r="I54" s="115"/>
    </row>
    <row r="55" spans="1:9" x14ac:dyDescent="0.25">
      <c r="A55">
        <f t="shared" si="3"/>
        <v>52</v>
      </c>
      <c r="B55" s="158">
        <v>4748</v>
      </c>
      <c r="C55" s="159" t="s">
        <v>1905</v>
      </c>
      <c r="D55" s="160">
        <v>3960</v>
      </c>
      <c r="E55" s="159" t="s">
        <v>1935</v>
      </c>
      <c r="F55" s="153" t="s">
        <v>1982</v>
      </c>
      <c r="G55" s="153" t="s">
        <v>1972</v>
      </c>
      <c r="H55" s="161">
        <v>3</v>
      </c>
    </row>
    <row r="56" spans="1:9" x14ac:dyDescent="0.25">
      <c r="A56">
        <f t="shared" si="3"/>
        <v>53</v>
      </c>
      <c r="B56" s="158">
        <v>4751</v>
      </c>
      <c r="C56" s="159" t="s">
        <v>1905</v>
      </c>
      <c r="D56" s="160">
        <v>16960</v>
      </c>
      <c r="E56" s="159" t="s">
        <v>1935</v>
      </c>
      <c r="F56" s="153" t="s">
        <v>1983</v>
      </c>
      <c r="G56" s="153" t="s">
        <v>1972</v>
      </c>
      <c r="H56" s="161">
        <v>4</v>
      </c>
    </row>
    <row r="57" spans="1:9" x14ac:dyDescent="0.25">
      <c r="A57">
        <f t="shared" si="3"/>
        <v>54</v>
      </c>
      <c r="B57" s="158">
        <v>4753</v>
      </c>
      <c r="C57" s="159" t="s">
        <v>1905</v>
      </c>
      <c r="D57" s="160">
        <v>1262.4000000000001</v>
      </c>
      <c r="E57" s="159" t="s">
        <v>1935</v>
      </c>
      <c r="F57" s="159" t="s">
        <v>1971</v>
      </c>
      <c r="G57" s="159" t="s">
        <v>1972</v>
      </c>
      <c r="H57" s="161">
        <v>5</v>
      </c>
    </row>
    <row r="58" spans="1:9" x14ac:dyDescent="0.25">
      <c r="A58">
        <f t="shared" si="3"/>
        <v>55</v>
      </c>
      <c r="B58" s="158">
        <v>955</v>
      </c>
      <c r="C58" s="159" t="s">
        <v>1889</v>
      </c>
      <c r="D58" s="160">
        <v>6848</v>
      </c>
      <c r="E58" s="159" t="s">
        <v>1935</v>
      </c>
      <c r="F58" s="159" t="s">
        <v>1971</v>
      </c>
      <c r="G58" s="159" t="s">
        <v>1972</v>
      </c>
      <c r="H58" s="161">
        <v>6</v>
      </c>
    </row>
    <row r="59" spans="1:9" x14ac:dyDescent="0.25">
      <c r="A59">
        <f t="shared" si="3"/>
        <v>56</v>
      </c>
      <c r="B59" s="158">
        <v>962</v>
      </c>
      <c r="C59" s="159" t="s">
        <v>1889</v>
      </c>
      <c r="D59" s="160">
        <v>2396.8000000000002</v>
      </c>
      <c r="E59" s="159" t="s">
        <v>1935</v>
      </c>
      <c r="F59" s="159" t="s">
        <v>1971</v>
      </c>
      <c r="G59" s="159" t="s">
        <v>1972</v>
      </c>
      <c r="H59" s="161">
        <v>7</v>
      </c>
    </row>
    <row r="60" spans="1:9" x14ac:dyDescent="0.25">
      <c r="A60">
        <f t="shared" si="3"/>
        <v>57</v>
      </c>
      <c r="B60" s="158">
        <v>99</v>
      </c>
      <c r="C60" s="159" t="s">
        <v>1889</v>
      </c>
      <c r="D60" s="160">
        <v>1027.2</v>
      </c>
      <c r="E60" s="159" t="s">
        <v>1935</v>
      </c>
      <c r="F60" s="159" t="s">
        <v>1971</v>
      </c>
      <c r="G60" s="159" t="s">
        <v>1972</v>
      </c>
      <c r="H60" s="161">
        <v>8</v>
      </c>
    </row>
    <row r="61" spans="1:9" x14ac:dyDescent="0.25">
      <c r="A61">
        <f t="shared" si="3"/>
        <v>58</v>
      </c>
      <c r="B61" s="158">
        <v>961</v>
      </c>
      <c r="C61" s="159" t="s">
        <v>1889</v>
      </c>
      <c r="D61" s="160">
        <v>6441.6</v>
      </c>
      <c r="E61" s="159" t="s">
        <v>1935</v>
      </c>
      <c r="F61" s="159" t="s">
        <v>1971</v>
      </c>
      <c r="G61" s="159" t="s">
        <v>1972</v>
      </c>
      <c r="H61" s="161">
        <v>9</v>
      </c>
    </row>
    <row r="62" spans="1:9" x14ac:dyDescent="0.25">
      <c r="A62">
        <f t="shared" si="3"/>
        <v>59</v>
      </c>
      <c r="B62" s="158">
        <v>964</v>
      </c>
      <c r="C62" s="159" t="s">
        <v>1889</v>
      </c>
      <c r="D62" s="160">
        <v>2275.1999999999998</v>
      </c>
      <c r="E62" s="159" t="s">
        <v>1935</v>
      </c>
      <c r="F62" s="159" t="s">
        <v>1971</v>
      </c>
      <c r="G62" s="159" t="s">
        <v>1972</v>
      </c>
      <c r="H62" s="161">
        <v>10</v>
      </c>
    </row>
    <row r="63" spans="1:9" x14ac:dyDescent="0.25">
      <c r="A63">
        <f t="shared" si="3"/>
        <v>60</v>
      </c>
      <c r="B63" s="170" t="s">
        <v>1938</v>
      </c>
      <c r="C63" s="153" t="s">
        <v>1939</v>
      </c>
      <c r="D63" s="171">
        <v>2907</v>
      </c>
      <c r="E63" s="153" t="s">
        <v>1935</v>
      </c>
      <c r="F63" s="153"/>
      <c r="G63" s="153" t="s">
        <v>1972</v>
      </c>
      <c r="H63" s="172">
        <v>11</v>
      </c>
    </row>
    <row r="64" spans="1:9" x14ac:dyDescent="0.25">
      <c r="A64">
        <f t="shared" si="3"/>
        <v>61</v>
      </c>
      <c r="B64" s="158" t="s">
        <v>1940</v>
      </c>
      <c r="C64" s="159" t="s">
        <v>2785</v>
      </c>
      <c r="D64" s="160">
        <v>1124</v>
      </c>
      <c r="E64" s="159" t="s">
        <v>1935</v>
      </c>
      <c r="F64" s="159" t="s">
        <v>1971</v>
      </c>
      <c r="G64" s="159" t="s">
        <v>1972</v>
      </c>
      <c r="H64" s="161">
        <v>12</v>
      </c>
    </row>
    <row r="65" spans="1:9" x14ac:dyDescent="0.25">
      <c r="A65">
        <f t="shared" si="3"/>
        <v>62</v>
      </c>
      <c r="B65" s="158" t="s">
        <v>1941</v>
      </c>
      <c r="C65" s="159" t="s">
        <v>1878</v>
      </c>
      <c r="D65" s="160">
        <v>5469.75</v>
      </c>
      <c r="E65" s="159" t="s">
        <v>1935</v>
      </c>
      <c r="F65" s="159" t="s">
        <v>1971</v>
      </c>
      <c r="G65" s="159" t="s">
        <v>1972</v>
      </c>
      <c r="H65" s="161">
        <v>13</v>
      </c>
    </row>
    <row r="66" spans="1:9" ht="15.75" thickBot="1" x14ac:dyDescent="0.3">
      <c r="A66">
        <f t="shared" si="3"/>
        <v>63</v>
      </c>
      <c r="B66" s="173" t="s">
        <v>1942</v>
      </c>
      <c r="C66" s="174" t="s">
        <v>1878</v>
      </c>
      <c r="D66" s="175">
        <v>1747.6</v>
      </c>
      <c r="E66" s="174" t="s">
        <v>1935</v>
      </c>
      <c r="F66" s="174" t="s">
        <v>1971</v>
      </c>
      <c r="G66" s="174" t="s">
        <v>1972</v>
      </c>
      <c r="H66" s="176">
        <v>14</v>
      </c>
    </row>
    <row r="67" spans="1:9" x14ac:dyDescent="0.25">
      <c r="A67">
        <f t="shared" si="3"/>
        <v>64</v>
      </c>
      <c r="B67" s="162" t="s">
        <v>1943</v>
      </c>
      <c r="C67" s="163" t="s">
        <v>1892</v>
      </c>
      <c r="D67" s="164">
        <v>1118.4000000000001</v>
      </c>
      <c r="E67" s="163" t="s">
        <v>1944</v>
      </c>
      <c r="F67" s="163" t="s">
        <v>1971</v>
      </c>
      <c r="G67" s="163" t="s">
        <v>1972</v>
      </c>
      <c r="H67" s="165">
        <v>1</v>
      </c>
      <c r="I67" s="115">
        <f>+D53+D54+D55+D56+D57+D58+D59+D60+D61+D62+D63+D64+D65+D66</f>
        <v>55119.549999999996</v>
      </c>
    </row>
    <row r="68" spans="1:9" x14ac:dyDescent="0.25">
      <c r="A68">
        <f t="shared" si="3"/>
        <v>65</v>
      </c>
      <c r="B68" s="158" t="s">
        <v>1945</v>
      </c>
      <c r="C68" s="159" t="s">
        <v>1937</v>
      </c>
      <c r="D68" s="160">
        <v>11484</v>
      </c>
      <c r="E68" s="159" t="s">
        <v>1944</v>
      </c>
      <c r="F68" s="159" t="s">
        <v>1971</v>
      </c>
      <c r="G68" s="159" t="s">
        <v>1972</v>
      </c>
      <c r="H68" s="161">
        <v>2</v>
      </c>
      <c r="I68" s="115"/>
    </row>
    <row r="69" spans="1:9" x14ac:dyDescent="0.25">
      <c r="A69">
        <f t="shared" si="3"/>
        <v>66</v>
      </c>
      <c r="B69" s="158" t="s">
        <v>1979</v>
      </c>
      <c r="C69" s="159" t="s">
        <v>1949</v>
      </c>
      <c r="D69" s="160">
        <v>8016</v>
      </c>
      <c r="E69" s="159" t="s">
        <v>1944</v>
      </c>
      <c r="F69" s="159" t="s">
        <v>1971</v>
      </c>
      <c r="G69" s="159" t="s">
        <v>1972</v>
      </c>
      <c r="H69" s="161">
        <v>3</v>
      </c>
      <c r="I69" s="115"/>
    </row>
    <row r="70" spans="1:9" ht="15.75" thickBot="1" x14ac:dyDescent="0.3">
      <c r="A70">
        <f t="shared" ref="A70:A87" si="4">1+A69</f>
        <v>67</v>
      </c>
      <c r="B70" s="173" t="s">
        <v>1948</v>
      </c>
      <c r="C70" s="174" t="s">
        <v>1949</v>
      </c>
      <c r="D70" s="175">
        <v>25588.5</v>
      </c>
      <c r="E70" s="174" t="s">
        <v>1944</v>
      </c>
      <c r="F70" s="174" t="s">
        <v>1971</v>
      </c>
      <c r="G70" s="174" t="s">
        <v>1972</v>
      </c>
      <c r="H70" s="176">
        <v>4</v>
      </c>
    </row>
    <row r="71" spans="1:9" x14ac:dyDescent="0.25">
      <c r="A71">
        <f t="shared" si="4"/>
        <v>68</v>
      </c>
      <c r="B71" s="190">
        <v>420</v>
      </c>
      <c r="C71" s="191" t="s">
        <v>1920</v>
      </c>
      <c r="D71" s="192">
        <v>2200</v>
      </c>
      <c r="E71" s="191" t="s">
        <v>1946</v>
      </c>
      <c r="F71" s="191" t="s">
        <v>1973</v>
      </c>
      <c r="G71" s="191" t="s">
        <v>1972</v>
      </c>
      <c r="H71" s="193">
        <v>1</v>
      </c>
      <c r="I71" s="115">
        <f>+D67+D68+D70</f>
        <v>38190.9</v>
      </c>
    </row>
    <row r="72" spans="1:9" ht="15.75" thickBot="1" x14ac:dyDescent="0.3">
      <c r="A72">
        <f t="shared" si="4"/>
        <v>69</v>
      </c>
      <c r="B72" s="154"/>
      <c r="C72" s="155" t="s">
        <v>1947</v>
      </c>
      <c r="D72" s="156">
        <v>7515.2</v>
      </c>
      <c r="E72" s="155" t="s">
        <v>1946</v>
      </c>
      <c r="F72" s="155" t="s">
        <v>2777</v>
      </c>
      <c r="G72" s="155" t="s">
        <v>1972</v>
      </c>
      <c r="H72" s="157">
        <v>2</v>
      </c>
    </row>
    <row r="73" spans="1:9" x14ac:dyDescent="0.25">
      <c r="A73">
        <f t="shared" si="4"/>
        <v>70</v>
      </c>
      <c r="B73" s="162" t="s">
        <v>1950</v>
      </c>
      <c r="C73" s="163" t="s">
        <v>1916</v>
      </c>
      <c r="D73" s="164">
        <v>1822.8</v>
      </c>
      <c r="E73" s="163" t="s">
        <v>1578</v>
      </c>
      <c r="F73" s="163" t="s">
        <v>1971</v>
      </c>
      <c r="G73" s="163" t="s">
        <v>1972</v>
      </c>
      <c r="H73" s="165">
        <v>1</v>
      </c>
      <c r="I73" s="115">
        <f>+D71+D72</f>
        <v>9715.2000000000007</v>
      </c>
    </row>
    <row r="74" spans="1:9" x14ac:dyDescent="0.25">
      <c r="A74">
        <f t="shared" si="4"/>
        <v>71</v>
      </c>
      <c r="B74" s="170" t="s">
        <v>1951</v>
      </c>
      <c r="C74" s="153" t="s">
        <v>638</v>
      </c>
      <c r="D74" s="171">
        <v>9720</v>
      </c>
      <c r="E74" s="153" t="s">
        <v>1578</v>
      </c>
      <c r="F74" s="153" t="s">
        <v>1973</v>
      </c>
      <c r="G74" s="153" t="s">
        <v>1972</v>
      </c>
      <c r="H74" s="172">
        <v>2</v>
      </c>
    </row>
    <row r="75" spans="1:9" x14ac:dyDescent="0.25">
      <c r="A75">
        <f t="shared" si="4"/>
        <v>72</v>
      </c>
      <c r="B75" s="170">
        <v>1122</v>
      </c>
      <c r="C75" s="153" t="s">
        <v>1245</v>
      </c>
      <c r="D75" s="171">
        <v>1155</v>
      </c>
      <c r="E75" s="153" t="s">
        <v>1578</v>
      </c>
      <c r="F75" s="153" t="s">
        <v>1973</v>
      </c>
      <c r="G75" s="153" t="s">
        <v>1972</v>
      </c>
      <c r="H75" s="172">
        <v>3</v>
      </c>
    </row>
    <row r="76" spans="1:9" x14ac:dyDescent="0.25">
      <c r="A76">
        <f t="shared" si="4"/>
        <v>73</v>
      </c>
      <c r="B76" s="198" t="s">
        <v>1952</v>
      </c>
      <c r="C76" s="199" t="s">
        <v>1953</v>
      </c>
      <c r="D76" s="203"/>
      <c r="E76" s="199" t="s">
        <v>1578</v>
      </c>
      <c r="F76" s="201"/>
      <c r="G76" s="201"/>
      <c r="H76" s="202">
        <v>4</v>
      </c>
    </row>
    <row r="77" spans="1:9" x14ac:dyDescent="0.25">
      <c r="A77">
        <f t="shared" si="4"/>
        <v>74</v>
      </c>
      <c r="B77" s="194" t="s">
        <v>1954</v>
      </c>
      <c r="C77" s="28" t="s">
        <v>1955</v>
      </c>
      <c r="D77" s="195">
        <v>1200</v>
      </c>
      <c r="E77" s="28" t="s">
        <v>1578</v>
      </c>
      <c r="F77" s="28"/>
      <c r="G77" s="28"/>
      <c r="H77" s="196">
        <v>5</v>
      </c>
    </row>
    <row r="78" spans="1:9" x14ac:dyDescent="0.25">
      <c r="A78">
        <f t="shared" si="4"/>
        <v>75</v>
      </c>
      <c r="B78" s="158" t="s">
        <v>1956</v>
      </c>
      <c r="C78" s="159" t="s">
        <v>1878</v>
      </c>
      <c r="D78" s="160">
        <v>4626.55</v>
      </c>
      <c r="E78" s="159" t="s">
        <v>1578</v>
      </c>
      <c r="F78" s="159" t="s">
        <v>1971</v>
      </c>
      <c r="G78" s="159" t="s">
        <v>1972</v>
      </c>
      <c r="H78" s="161">
        <v>6</v>
      </c>
    </row>
    <row r="79" spans="1:9" x14ac:dyDescent="0.25">
      <c r="A79">
        <f t="shared" si="4"/>
        <v>76</v>
      </c>
      <c r="B79" s="170" t="s">
        <v>1957</v>
      </c>
      <c r="C79" s="153" t="s">
        <v>638</v>
      </c>
      <c r="D79" s="171">
        <v>1460</v>
      </c>
      <c r="E79" s="153" t="s">
        <v>1578</v>
      </c>
      <c r="F79" s="153" t="s">
        <v>1973</v>
      </c>
      <c r="G79" s="153" t="s">
        <v>1972</v>
      </c>
      <c r="H79" s="172">
        <v>7</v>
      </c>
    </row>
    <row r="80" spans="1:9" x14ac:dyDescent="0.25">
      <c r="A80">
        <f t="shared" si="4"/>
        <v>77</v>
      </c>
      <c r="B80" s="158" t="s">
        <v>1958</v>
      </c>
      <c r="C80" s="159" t="s">
        <v>1916</v>
      </c>
      <c r="D80" s="160">
        <v>3691.8</v>
      </c>
      <c r="E80" s="159" t="s">
        <v>1578</v>
      </c>
      <c r="F80" s="159" t="s">
        <v>1971</v>
      </c>
      <c r="G80" s="159" t="s">
        <v>1972</v>
      </c>
      <c r="H80" s="161">
        <v>8</v>
      </c>
    </row>
    <row r="81" spans="1:9" x14ac:dyDescent="0.25">
      <c r="A81">
        <f t="shared" si="4"/>
        <v>78</v>
      </c>
      <c r="B81" s="170" t="s">
        <v>1974</v>
      </c>
      <c r="C81" s="153" t="s">
        <v>1893</v>
      </c>
      <c r="D81" s="171">
        <v>712.5</v>
      </c>
      <c r="E81" s="153" t="s">
        <v>1578</v>
      </c>
      <c r="F81" s="153" t="s">
        <v>1973</v>
      </c>
      <c r="G81" s="153" t="s">
        <v>1972</v>
      </c>
      <c r="H81" s="172">
        <v>9</v>
      </c>
    </row>
    <row r="82" spans="1:9" ht="15.75" thickBot="1" x14ac:dyDescent="0.3">
      <c r="A82">
        <f t="shared" si="4"/>
        <v>79</v>
      </c>
      <c r="B82" s="186">
        <v>2243</v>
      </c>
      <c r="C82" s="187" t="s">
        <v>1959</v>
      </c>
      <c r="D82" s="188">
        <v>27763</v>
      </c>
      <c r="E82" s="187" t="s">
        <v>1578</v>
      </c>
      <c r="F82" s="187"/>
      <c r="G82" s="187"/>
      <c r="H82" s="189">
        <v>10</v>
      </c>
    </row>
    <row r="83" spans="1:9" ht="15.75" thickBot="1" x14ac:dyDescent="0.3">
      <c r="A83">
        <f t="shared" si="4"/>
        <v>80</v>
      </c>
      <c r="B83" s="182" t="s">
        <v>1960</v>
      </c>
      <c r="C83" s="183" t="s">
        <v>1916</v>
      </c>
      <c r="D83" s="184">
        <v>7076.25</v>
      </c>
      <c r="E83" s="183" t="s">
        <v>1913</v>
      </c>
      <c r="F83" s="183" t="s">
        <v>1971</v>
      </c>
      <c r="G83" s="183" t="s">
        <v>1972</v>
      </c>
      <c r="H83" s="185"/>
      <c r="I83" s="115">
        <f>+D73+D74+D75+D76+D77+D78+D79+D80+D81+D82</f>
        <v>52151.649999999994</v>
      </c>
    </row>
    <row r="84" spans="1:9" x14ac:dyDescent="0.25">
      <c r="A84">
        <f t="shared" si="4"/>
        <v>81</v>
      </c>
      <c r="B84" s="190" t="s">
        <v>1961</v>
      </c>
      <c r="C84" s="191" t="s">
        <v>1962</v>
      </c>
      <c r="D84" s="192">
        <v>18843.13</v>
      </c>
      <c r="E84" s="191" t="s">
        <v>1963</v>
      </c>
      <c r="F84" s="191"/>
      <c r="G84" s="191" t="s">
        <v>1972</v>
      </c>
      <c r="H84" s="193"/>
    </row>
    <row r="85" spans="1:9" ht="15.75" thickBot="1" x14ac:dyDescent="0.3">
      <c r="A85">
        <f t="shared" si="4"/>
        <v>82</v>
      </c>
      <c r="B85" s="173"/>
      <c r="C85" s="174" t="s">
        <v>1968</v>
      </c>
      <c r="D85" s="175">
        <v>45686.25</v>
      </c>
      <c r="E85" s="174" t="s">
        <v>1963</v>
      </c>
      <c r="F85" s="174"/>
      <c r="G85" s="174" t="s">
        <v>1972</v>
      </c>
      <c r="H85" s="176"/>
    </row>
    <row r="86" spans="1:9" x14ac:dyDescent="0.25">
      <c r="A86">
        <f t="shared" si="4"/>
        <v>83</v>
      </c>
      <c r="B86" s="20" t="s">
        <v>1977</v>
      </c>
      <c r="C86" s="28" t="s">
        <v>1925</v>
      </c>
      <c r="D86" s="197">
        <v>21499.200000000001</v>
      </c>
      <c r="E86" s="28" t="s">
        <v>1913</v>
      </c>
      <c r="F86" s="20" t="s">
        <v>2784</v>
      </c>
      <c r="G86" s="20" t="s">
        <v>1972</v>
      </c>
      <c r="H86" s="20"/>
    </row>
    <row r="87" spans="1:9" ht="15.75" thickBot="1" x14ac:dyDescent="0.3">
      <c r="A87">
        <f t="shared" si="4"/>
        <v>84</v>
      </c>
      <c r="B87" s="143">
        <v>978</v>
      </c>
      <c r="C87" s="153" t="s">
        <v>1889</v>
      </c>
      <c r="D87" s="144">
        <v>24084</v>
      </c>
      <c r="E87" s="153" t="s">
        <v>1913</v>
      </c>
      <c r="F87" s="143" t="s">
        <v>1973</v>
      </c>
      <c r="G87" s="143" t="s">
        <v>1972</v>
      </c>
      <c r="H87" s="143"/>
    </row>
    <row r="88" spans="1:9" ht="15.75" thickBot="1" x14ac:dyDescent="0.3">
      <c r="A88">
        <f>+A87+1</f>
        <v>85</v>
      </c>
      <c r="B88" s="166" t="s">
        <v>1975</v>
      </c>
      <c r="C88" s="167" t="s">
        <v>1903</v>
      </c>
      <c r="D88" s="168">
        <v>2720</v>
      </c>
      <c r="E88" s="167" t="s">
        <v>1976</v>
      </c>
      <c r="F88" s="167" t="s">
        <v>1973</v>
      </c>
      <c r="G88" s="167" t="s">
        <v>1972</v>
      </c>
      <c r="H88" s="169">
        <v>1</v>
      </c>
    </row>
    <row r="89" spans="1:9" x14ac:dyDescent="0.25">
      <c r="A89">
        <f>+A88+1</f>
        <v>86</v>
      </c>
      <c r="B89" s="45" t="s">
        <v>2779</v>
      </c>
      <c r="C89" s="45" t="s">
        <v>2780</v>
      </c>
      <c r="D89" s="181">
        <v>140000</v>
      </c>
      <c r="E89" s="45" t="s">
        <v>2781</v>
      </c>
      <c r="F89" s="45" t="s">
        <v>2784</v>
      </c>
      <c r="G89" s="45" t="s">
        <v>1972</v>
      </c>
      <c r="H89" s="45"/>
    </row>
    <row r="90" spans="1:9" x14ac:dyDescent="0.25">
      <c r="D90" s="56"/>
    </row>
    <row r="91" spans="1:9" x14ac:dyDescent="0.25">
      <c r="D91" s="115"/>
    </row>
    <row r="94" spans="1:9" x14ac:dyDescent="0.25">
      <c r="D94" s="56">
        <f>SUM(D3:D91)</f>
        <v>1399375.4999999998</v>
      </c>
    </row>
    <row r="95" spans="1:9" x14ac:dyDescent="0.25">
      <c r="D95" s="115">
        <v>1400000</v>
      </c>
    </row>
    <row r="96" spans="1:9" x14ac:dyDescent="0.25">
      <c r="D96" s="56">
        <v>140000</v>
      </c>
    </row>
    <row r="97" spans="3:4" x14ac:dyDescent="0.25">
      <c r="D97" s="115">
        <f>+D95+D96</f>
        <v>1540000</v>
      </c>
    </row>
    <row r="98" spans="3:4" x14ac:dyDescent="0.25">
      <c r="D98" s="115">
        <f>+D95-D94</f>
        <v>624.50000000023283</v>
      </c>
    </row>
    <row r="104" spans="3:4" x14ac:dyDescent="0.25">
      <c r="C104" t="s">
        <v>1981</v>
      </c>
    </row>
  </sheetData>
  <pageMargins left="0.25" right="0.25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03"/>
  <sheetViews>
    <sheetView workbookViewId="0">
      <selection activeCell="C75" sqref="C75"/>
    </sheetView>
  </sheetViews>
  <sheetFormatPr baseColWidth="10" defaultRowHeight="15" x14ac:dyDescent="0.25"/>
  <cols>
    <col min="3" max="3" width="63.140625" customWidth="1"/>
    <col min="4" max="4" width="59.85546875" customWidth="1"/>
    <col min="5" max="5" width="25.42578125" customWidth="1"/>
    <col min="6" max="6" width="23" customWidth="1"/>
    <col min="7" max="7" width="20.28515625" customWidth="1"/>
    <col min="8" max="8" width="21.42578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26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39">
        <v>131</v>
      </c>
      <c r="B4" s="64">
        <v>3</v>
      </c>
      <c r="C4" s="77" t="s">
        <v>1273</v>
      </c>
      <c r="D4" s="80" t="s">
        <v>1274</v>
      </c>
      <c r="E4" s="82"/>
      <c r="F4" s="83"/>
      <c r="G4" s="81" t="s">
        <v>9</v>
      </c>
      <c r="H4" s="76">
        <v>3060</v>
      </c>
      <c r="I4" s="7"/>
      <c r="J4" s="8"/>
    </row>
    <row r="5" spans="1:10" x14ac:dyDescent="0.25">
      <c r="A5" s="2">
        <v>134</v>
      </c>
      <c r="B5" s="64">
        <v>3</v>
      </c>
      <c r="C5" s="75" t="s">
        <v>179</v>
      </c>
      <c r="D5" s="60" t="s">
        <v>184</v>
      </c>
      <c r="E5" s="60"/>
      <c r="F5" s="65"/>
      <c r="G5" s="60" t="s">
        <v>9</v>
      </c>
      <c r="H5" s="38">
        <v>1260</v>
      </c>
      <c r="I5" s="7"/>
      <c r="J5" s="8"/>
    </row>
    <row r="6" spans="1:10" x14ac:dyDescent="0.25">
      <c r="A6" s="2">
        <v>140</v>
      </c>
      <c r="B6" s="64">
        <v>3</v>
      </c>
      <c r="C6" s="60" t="s">
        <v>180</v>
      </c>
      <c r="D6" s="60" t="s">
        <v>185</v>
      </c>
      <c r="E6" s="60"/>
      <c r="F6" s="65"/>
      <c r="G6" s="60" t="s">
        <v>9</v>
      </c>
      <c r="H6" s="38">
        <v>768</v>
      </c>
      <c r="I6" s="7"/>
      <c r="J6" s="8"/>
    </row>
    <row r="7" spans="1:10" x14ac:dyDescent="0.25">
      <c r="A7" s="2">
        <v>148</v>
      </c>
      <c r="B7" s="64">
        <v>3</v>
      </c>
      <c r="C7" s="60" t="s">
        <v>1281</v>
      </c>
      <c r="D7" s="60" t="s">
        <v>186</v>
      </c>
      <c r="E7" s="60"/>
      <c r="F7" s="65"/>
      <c r="G7" s="60" t="s">
        <v>9</v>
      </c>
      <c r="H7" s="38">
        <v>1539</v>
      </c>
      <c r="I7" s="7"/>
      <c r="J7" s="8"/>
    </row>
    <row r="8" spans="1:10" x14ac:dyDescent="0.25">
      <c r="A8" s="2">
        <v>149</v>
      </c>
      <c r="B8" s="64">
        <v>3</v>
      </c>
      <c r="C8" s="60" t="s">
        <v>1282</v>
      </c>
      <c r="D8" s="60" t="s">
        <v>1283</v>
      </c>
      <c r="E8" s="60"/>
      <c r="F8" s="65"/>
      <c r="G8" s="60" t="s">
        <v>9</v>
      </c>
      <c r="H8" s="38">
        <v>645</v>
      </c>
      <c r="I8" s="7"/>
      <c r="J8" s="8"/>
    </row>
    <row r="9" spans="1:10" x14ac:dyDescent="0.25">
      <c r="A9" s="2">
        <v>150</v>
      </c>
      <c r="B9" s="64">
        <v>3</v>
      </c>
      <c r="C9" s="60" t="s">
        <v>1284</v>
      </c>
      <c r="D9" s="60" t="s">
        <v>187</v>
      </c>
      <c r="E9" s="60"/>
      <c r="F9" s="65"/>
      <c r="G9" s="60" t="s">
        <v>9</v>
      </c>
      <c r="H9" s="38">
        <v>1131</v>
      </c>
      <c r="I9" s="7"/>
      <c r="J9" s="8"/>
    </row>
    <row r="10" spans="1:10" x14ac:dyDescent="0.25">
      <c r="A10" s="2">
        <v>151</v>
      </c>
      <c r="B10" s="64">
        <v>3</v>
      </c>
      <c r="C10" s="60" t="s">
        <v>1285</v>
      </c>
      <c r="D10" s="60" t="s">
        <v>188</v>
      </c>
      <c r="E10" s="60" t="s">
        <v>189</v>
      </c>
      <c r="F10" s="65"/>
      <c r="G10" s="60" t="s">
        <v>9</v>
      </c>
      <c r="H10" s="66">
        <v>1128</v>
      </c>
      <c r="I10" s="7"/>
      <c r="J10" s="8"/>
    </row>
    <row r="11" spans="1:10" x14ac:dyDescent="0.25">
      <c r="A11" s="2">
        <v>152</v>
      </c>
      <c r="B11" s="64">
        <v>3</v>
      </c>
      <c r="C11" s="60" t="s">
        <v>1286</v>
      </c>
      <c r="D11" s="60" t="s">
        <v>190</v>
      </c>
      <c r="E11" s="60" t="s">
        <v>191</v>
      </c>
      <c r="F11" s="65"/>
      <c r="G11" s="60" t="s">
        <v>9</v>
      </c>
      <c r="H11" s="66">
        <v>1281</v>
      </c>
      <c r="I11" s="7"/>
      <c r="J11" s="8"/>
    </row>
    <row r="12" spans="1:10" x14ac:dyDescent="0.25">
      <c r="A12" s="2">
        <v>154</v>
      </c>
      <c r="B12" s="64">
        <v>3</v>
      </c>
      <c r="C12" s="60" t="s">
        <v>181</v>
      </c>
      <c r="D12" s="60" t="s">
        <v>192</v>
      </c>
      <c r="E12" s="60"/>
      <c r="F12" s="65"/>
      <c r="G12" s="60" t="s">
        <v>9</v>
      </c>
      <c r="H12" s="38">
        <v>510</v>
      </c>
      <c r="I12" s="7"/>
      <c r="J12" s="8"/>
    </row>
    <row r="13" spans="1:10" x14ac:dyDescent="0.25">
      <c r="A13" s="2">
        <v>156</v>
      </c>
      <c r="B13" s="64">
        <v>3</v>
      </c>
      <c r="C13" s="60" t="s">
        <v>182</v>
      </c>
      <c r="D13" s="60" t="s">
        <v>193</v>
      </c>
      <c r="E13" s="60"/>
      <c r="F13" s="65"/>
      <c r="G13" s="60" t="s">
        <v>9</v>
      </c>
      <c r="H13" s="38">
        <v>1194</v>
      </c>
      <c r="I13" s="7"/>
      <c r="J13" s="8"/>
    </row>
    <row r="14" spans="1:10" x14ac:dyDescent="0.25">
      <c r="A14" s="2">
        <v>169</v>
      </c>
      <c r="B14" s="64">
        <v>3</v>
      </c>
      <c r="C14" s="60" t="s">
        <v>1287</v>
      </c>
      <c r="D14" s="60" t="s">
        <v>1288</v>
      </c>
      <c r="E14" s="60" t="s">
        <v>194</v>
      </c>
      <c r="F14" s="65">
        <v>2007</v>
      </c>
      <c r="G14" s="60"/>
      <c r="H14" s="55">
        <v>477</v>
      </c>
      <c r="I14" s="7"/>
      <c r="J14" s="8"/>
    </row>
    <row r="15" spans="1:10" x14ac:dyDescent="0.25">
      <c r="A15" s="2">
        <v>171</v>
      </c>
      <c r="B15" s="64">
        <v>3</v>
      </c>
      <c r="C15" s="60" t="s">
        <v>1289</v>
      </c>
      <c r="D15" s="60" t="s">
        <v>195</v>
      </c>
      <c r="E15" s="60" t="s">
        <v>196</v>
      </c>
      <c r="F15" s="65">
        <v>2009</v>
      </c>
      <c r="G15" s="60"/>
      <c r="H15" s="38">
        <v>999</v>
      </c>
      <c r="I15" s="7"/>
      <c r="J15" s="8"/>
    </row>
    <row r="16" spans="1:10" x14ac:dyDescent="0.25">
      <c r="A16" s="2">
        <v>172</v>
      </c>
      <c r="B16" s="64">
        <v>3</v>
      </c>
      <c r="C16" s="60" t="s">
        <v>1290</v>
      </c>
      <c r="D16" s="60" t="s">
        <v>197</v>
      </c>
      <c r="E16" s="60" t="s">
        <v>198</v>
      </c>
      <c r="F16" s="65">
        <v>2007</v>
      </c>
      <c r="G16" s="60"/>
      <c r="H16" s="38">
        <v>3807</v>
      </c>
      <c r="I16" s="7"/>
      <c r="J16" s="8"/>
    </row>
    <row r="17" spans="1:10" x14ac:dyDescent="0.25">
      <c r="A17" s="2">
        <v>173</v>
      </c>
      <c r="B17" s="64">
        <v>3</v>
      </c>
      <c r="C17" s="60" t="s">
        <v>1291</v>
      </c>
      <c r="D17" s="60" t="s">
        <v>1292</v>
      </c>
      <c r="E17" s="60" t="s">
        <v>199</v>
      </c>
      <c r="F17" s="65">
        <v>2010</v>
      </c>
      <c r="G17" s="60"/>
      <c r="H17" s="38">
        <v>578</v>
      </c>
      <c r="I17" s="7"/>
      <c r="J17" s="8"/>
    </row>
    <row r="18" spans="1:10" x14ac:dyDescent="0.25">
      <c r="A18" s="2">
        <v>174</v>
      </c>
      <c r="B18" s="64">
        <v>3</v>
      </c>
      <c r="C18" s="60" t="s">
        <v>1293</v>
      </c>
      <c r="D18" s="60" t="s">
        <v>200</v>
      </c>
      <c r="E18" s="60" t="s">
        <v>201</v>
      </c>
      <c r="F18" s="65">
        <v>2006</v>
      </c>
      <c r="G18" s="60"/>
      <c r="H18" s="38">
        <v>1332</v>
      </c>
      <c r="I18" s="7"/>
      <c r="J18" s="8"/>
    </row>
    <row r="19" spans="1:10" x14ac:dyDescent="0.25">
      <c r="A19" s="2">
        <v>180</v>
      </c>
      <c r="B19" s="64">
        <v>3</v>
      </c>
      <c r="C19" s="60" t="s">
        <v>1294</v>
      </c>
      <c r="D19" s="60" t="s">
        <v>202</v>
      </c>
      <c r="E19" s="60" t="s">
        <v>203</v>
      </c>
      <c r="F19" s="65" t="s">
        <v>204</v>
      </c>
      <c r="G19" s="60"/>
      <c r="H19" s="38">
        <v>1332</v>
      </c>
      <c r="I19" s="7"/>
      <c r="J19" s="8"/>
    </row>
    <row r="20" spans="1:10" x14ac:dyDescent="0.25">
      <c r="A20" s="2">
        <v>181</v>
      </c>
      <c r="B20" s="64">
        <v>3</v>
      </c>
      <c r="C20" s="60" t="s">
        <v>1295</v>
      </c>
      <c r="D20" s="60" t="s">
        <v>195</v>
      </c>
      <c r="E20" s="60" t="s">
        <v>205</v>
      </c>
      <c r="F20" s="65">
        <v>2009</v>
      </c>
      <c r="G20" s="60"/>
      <c r="H20" s="38">
        <v>999</v>
      </c>
      <c r="I20" s="7"/>
      <c r="J20" s="8"/>
    </row>
    <row r="21" spans="1:10" x14ac:dyDescent="0.25">
      <c r="A21" s="2">
        <v>183</v>
      </c>
      <c r="B21" s="64">
        <v>3</v>
      </c>
      <c r="C21" s="60" t="s">
        <v>1296</v>
      </c>
      <c r="D21" s="60" t="s">
        <v>1297</v>
      </c>
      <c r="E21" s="60" t="s">
        <v>206</v>
      </c>
      <c r="F21" s="65"/>
      <c r="G21" s="60"/>
      <c r="H21" s="38">
        <v>291</v>
      </c>
      <c r="I21" s="7"/>
      <c r="J21" s="8"/>
    </row>
    <row r="22" spans="1:10" x14ac:dyDescent="0.25">
      <c r="A22" s="2">
        <v>185</v>
      </c>
      <c r="B22" s="64">
        <v>3</v>
      </c>
      <c r="C22" s="60" t="s">
        <v>1298</v>
      </c>
      <c r="D22" s="60" t="s">
        <v>207</v>
      </c>
      <c r="E22" s="60" t="s">
        <v>208</v>
      </c>
      <c r="F22" s="65" t="s">
        <v>209</v>
      </c>
      <c r="G22" s="60"/>
      <c r="H22" s="38">
        <v>645</v>
      </c>
      <c r="I22" s="7"/>
      <c r="J22" s="8"/>
    </row>
    <row r="23" spans="1:10" x14ac:dyDescent="0.25">
      <c r="A23" s="2">
        <v>187</v>
      </c>
      <c r="B23" s="64">
        <v>3</v>
      </c>
      <c r="C23" s="60" t="s">
        <v>183</v>
      </c>
      <c r="D23" s="60" t="s">
        <v>210</v>
      </c>
      <c r="E23" s="60" t="s">
        <v>211</v>
      </c>
      <c r="F23" s="65"/>
      <c r="G23" s="60"/>
      <c r="H23" s="38">
        <v>3774</v>
      </c>
      <c r="I23" s="7"/>
      <c r="J23" s="8"/>
    </row>
    <row r="24" spans="1:10" x14ac:dyDescent="0.25">
      <c r="A24" s="10">
        <f>25-3</f>
        <v>22</v>
      </c>
      <c r="B24" s="10">
        <f>SUM(B4:B23)</f>
        <v>60</v>
      </c>
      <c r="H24" s="11">
        <f>SUM(H4:H23)</f>
        <v>26750</v>
      </c>
      <c r="I24" s="7"/>
      <c r="J24" s="8"/>
    </row>
    <row r="25" spans="1:10" x14ac:dyDescent="0.25">
      <c r="I25" s="7"/>
      <c r="J25" s="8"/>
    </row>
    <row r="26" spans="1:10" x14ac:dyDescent="0.25">
      <c r="A26" s="12" t="s">
        <v>1280</v>
      </c>
      <c r="B26" s="12" t="s">
        <v>12</v>
      </c>
      <c r="I26" s="7"/>
      <c r="J26" s="8"/>
    </row>
    <row r="27" spans="1:10" ht="26.25" x14ac:dyDescent="0.4">
      <c r="A27" s="13">
        <f>+A24</f>
        <v>22</v>
      </c>
      <c r="B27" s="13">
        <f>+B24</f>
        <v>60</v>
      </c>
      <c r="C27" s="14" t="s">
        <v>13</v>
      </c>
      <c r="D27" s="1"/>
      <c r="E27" s="1"/>
      <c r="F27" s="1"/>
      <c r="G27" s="1"/>
      <c r="H27" s="1"/>
      <c r="I27" s="8"/>
      <c r="J27" s="8"/>
    </row>
    <row r="28" spans="1:10" x14ac:dyDescent="0.25">
      <c r="I28" s="7"/>
      <c r="J28" s="7"/>
    </row>
    <row r="29" spans="1:10" x14ac:dyDescent="0.25">
      <c r="I29" s="7"/>
      <c r="J29" s="7"/>
    </row>
    <row r="30" spans="1:10" x14ac:dyDescent="0.25">
      <c r="A30" s="15" t="s">
        <v>1820</v>
      </c>
      <c r="B30" s="15" t="s">
        <v>1</v>
      </c>
      <c r="C30" s="15" t="s">
        <v>1250</v>
      </c>
      <c r="D30" s="15" t="s">
        <v>3</v>
      </c>
      <c r="E30" s="15" t="s">
        <v>4</v>
      </c>
      <c r="F30" s="15" t="s">
        <v>5</v>
      </c>
      <c r="G30" s="15" t="s">
        <v>6</v>
      </c>
      <c r="H30" s="15" t="s">
        <v>7</v>
      </c>
      <c r="I30" s="16"/>
      <c r="J30" s="16"/>
    </row>
    <row r="31" spans="1:10" x14ac:dyDescent="0.25">
      <c r="I31" s="7"/>
      <c r="J31" s="16"/>
    </row>
    <row r="32" spans="1:10" x14ac:dyDescent="0.25">
      <c r="A32" s="12" t="s">
        <v>1280</v>
      </c>
      <c r="B32" s="12" t="s">
        <v>12</v>
      </c>
      <c r="H32" s="116">
        <v>0</v>
      </c>
      <c r="I32" s="7"/>
      <c r="J32" s="16"/>
    </row>
    <row r="33" spans="1:10" ht="26.25" x14ac:dyDescent="0.4">
      <c r="A33" s="13">
        <v>0</v>
      </c>
      <c r="B33" s="13">
        <v>0</v>
      </c>
      <c r="C33" s="19" t="s">
        <v>1695</v>
      </c>
      <c r="D33" s="15"/>
      <c r="E33" s="15"/>
      <c r="F33" s="15"/>
      <c r="G33" s="15"/>
      <c r="H33" s="15"/>
      <c r="I33" s="16"/>
      <c r="J33" s="16"/>
    </row>
    <row r="35" spans="1:10" x14ac:dyDescent="0.25">
      <c r="E35" s="12" t="s">
        <v>1280</v>
      </c>
      <c r="F35" s="12" t="s">
        <v>12</v>
      </c>
    </row>
    <row r="36" spans="1:10" ht="26.25" x14ac:dyDescent="0.4">
      <c r="E36" s="13">
        <f>+A27+A33</f>
        <v>22</v>
      </c>
      <c r="F36" s="13">
        <f>+B27+B33</f>
        <v>60</v>
      </c>
      <c r="G36" s="17" t="s">
        <v>7</v>
      </c>
      <c r="H36" s="18">
        <f>+H24</f>
        <v>26750</v>
      </c>
    </row>
    <row r="37" spans="1:10" ht="26.25" x14ac:dyDescent="0.4">
      <c r="E37" s="119"/>
      <c r="F37" s="119"/>
    </row>
    <row r="38" spans="1:10" ht="27.75" x14ac:dyDescent="0.4">
      <c r="A38" s="209" t="s">
        <v>16</v>
      </c>
      <c r="B38" s="209"/>
      <c r="C38" s="209"/>
      <c r="D38" s="209"/>
      <c r="E38" s="209"/>
      <c r="F38" s="209"/>
      <c r="G38" s="209"/>
      <c r="H38" s="209"/>
      <c r="I38" s="209"/>
      <c r="J38" s="209"/>
    </row>
    <row r="39" spans="1:10" ht="27.75" x14ac:dyDescent="0.4">
      <c r="A39" s="212" t="s">
        <v>26</v>
      </c>
      <c r="B39" s="212"/>
      <c r="C39" s="212"/>
      <c r="D39" s="212"/>
      <c r="E39" s="212"/>
      <c r="F39" s="212"/>
      <c r="G39" s="212"/>
      <c r="H39" s="212"/>
      <c r="I39" s="108"/>
      <c r="J39" s="108"/>
    </row>
    <row r="40" spans="1:10" x14ac:dyDescent="0.25">
      <c r="A40" s="52" t="s">
        <v>0</v>
      </c>
      <c r="B40" s="52" t="s">
        <v>1</v>
      </c>
      <c r="C40" s="29" t="s">
        <v>1250</v>
      </c>
      <c r="D40" s="52" t="s">
        <v>3</v>
      </c>
      <c r="E40" s="52" t="s">
        <v>4</v>
      </c>
      <c r="F40" s="52" t="s">
        <v>5</v>
      </c>
      <c r="G40" s="52" t="s">
        <v>6</v>
      </c>
      <c r="H40" s="52" t="s">
        <v>7</v>
      </c>
      <c r="I40" s="20"/>
      <c r="J40" s="20"/>
    </row>
    <row r="41" spans="1:10" ht="30" x14ac:dyDescent="0.25">
      <c r="A41" s="151" t="s">
        <v>1984</v>
      </c>
      <c r="B41" s="48">
        <v>5</v>
      </c>
      <c r="C41" s="49" t="s">
        <v>2123</v>
      </c>
      <c r="D41" s="48" t="s">
        <v>2124</v>
      </c>
      <c r="E41" s="48" t="s">
        <v>2125</v>
      </c>
      <c r="F41" s="48">
        <v>2017</v>
      </c>
      <c r="G41" s="47" t="s">
        <v>1767</v>
      </c>
      <c r="H41" s="50">
        <v>2082.5</v>
      </c>
      <c r="J41" s="20"/>
    </row>
    <row r="42" spans="1:10" x14ac:dyDescent="0.25">
      <c r="A42" s="151" t="s">
        <v>2005</v>
      </c>
      <c r="B42" s="48">
        <v>10</v>
      </c>
      <c r="C42" s="49" t="s">
        <v>2126</v>
      </c>
      <c r="D42" s="48" t="s">
        <v>2127</v>
      </c>
      <c r="E42" s="48"/>
      <c r="F42" s="48"/>
      <c r="G42" s="47"/>
      <c r="H42" s="50">
        <v>4880</v>
      </c>
      <c r="J42" s="20"/>
    </row>
    <row r="43" spans="1:10" x14ac:dyDescent="0.25">
      <c r="A43" s="151" t="s">
        <v>2005</v>
      </c>
      <c r="B43" s="48">
        <v>10</v>
      </c>
      <c r="C43" s="49" t="s">
        <v>2128</v>
      </c>
      <c r="D43" s="48" t="s">
        <v>2127</v>
      </c>
      <c r="E43" s="48"/>
      <c r="F43" s="48"/>
      <c r="G43" s="47"/>
      <c r="H43" s="50">
        <v>3960</v>
      </c>
      <c r="J43" s="20"/>
    </row>
    <row r="44" spans="1:10" ht="45" x14ac:dyDescent="0.25">
      <c r="A44" s="151" t="s">
        <v>2129</v>
      </c>
      <c r="B44" s="48">
        <v>5</v>
      </c>
      <c r="C44" s="49" t="s">
        <v>2130</v>
      </c>
      <c r="D44" s="48" t="s">
        <v>2131</v>
      </c>
      <c r="E44" s="48" t="s">
        <v>99</v>
      </c>
      <c r="F44" s="48"/>
      <c r="G44" s="47"/>
      <c r="H44" s="50">
        <v>2541.5</v>
      </c>
      <c r="J44" s="20"/>
    </row>
    <row r="45" spans="1:10" ht="45" x14ac:dyDescent="0.25">
      <c r="A45" s="151" t="s">
        <v>2129</v>
      </c>
      <c r="B45" s="48">
        <v>5</v>
      </c>
      <c r="C45" s="49" t="s">
        <v>2132</v>
      </c>
      <c r="D45" s="48" t="s">
        <v>2133</v>
      </c>
      <c r="E45" s="48" t="s">
        <v>99</v>
      </c>
      <c r="F45" s="48"/>
      <c r="G45" s="47" t="s">
        <v>2077</v>
      </c>
      <c r="H45" s="50">
        <v>1479</v>
      </c>
      <c r="J45" s="20"/>
    </row>
    <row r="46" spans="1:10" ht="45" x14ac:dyDescent="0.25">
      <c r="A46" s="151" t="s">
        <v>2129</v>
      </c>
      <c r="B46" s="48">
        <v>5</v>
      </c>
      <c r="C46" s="49" t="s">
        <v>2134</v>
      </c>
      <c r="D46" s="48" t="s">
        <v>2135</v>
      </c>
      <c r="E46" s="48" t="s">
        <v>99</v>
      </c>
      <c r="F46" s="48"/>
      <c r="G46" s="47"/>
      <c r="H46" s="50">
        <v>2405.5</v>
      </c>
      <c r="J46" s="20"/>
    </row>
    <row r="47" spans="1:10" ht="45" x14ac:dyDescent="0.25">
      <c r="A47" s="151" t="s">
        <v>2129</v>
      </c>
      <c r="B47" s="48">
        <v>5</v>
      </c>
      <c r="C47" s="49" t="s">
        <v>2136</v>
      </c>
      <c r="D47" s="48" t="s">
        <v>2137</v>
      </c>
      <c r="E47" s="48" t="s">
        <v>99</v>
      </c>
      <c r="F47" s="48"/>
      <c r="G47" s="47"/>
      <c r="H47" s="50">
        <v>1177.25</v>
      </c>
      <c r="J47" s="20"/>
    </row>
    <row r="48" spans="1:10" ht="45" x14ac:dyDescent="0.25">
      <c r="A48" s="151" t="s">
        <v>2129</v>
      </c>
      <c r="B48" s="48">
        <v>5</v>
      </c>
      <c r="C48" s="49" t="s">
        <v>2138</v>
      </c>
      <c r="D48" s="48" t="s">
        <v>2139</v>
      </c>
      <c r="E48" s="48" t="s">
        <v>99</v>
      </c>
      <c r="F48" s="48"/>
      <c r="G48" s="47"/>
      <c r="H48" s="50">
        <v>1678.75</v>
      </c>
      <c r="J48" s="20"/>
    </row>
    <row r="49" spans="1:10" ht="45" x14ac:dyDescent="0.25">
      <c r="A49" s="151" t="s">
        <v>2129</v>
      </c>
      <c r="B49" s="48">
        <v>5</v>
      </c>
      <c r="C49" s="49" t="s">
        <v>2140</v>
      </c>
      <c r="D49" s="48" t="s">
        <v>2141</v>
      </c>
      <c r="E49" s="48" t="s">
        <v>99</v>
      </c>
      <c r="F49" s="48"/>
      <c r="G49" s="47"/>
      <c r="H49" s="50">
        <v>1576.75</v>
      </c>
      <c r="J49" s="20"/>
    </row>
    <row r="50" spans="1:10" ht="45" x14ac:dyDescent="0.25">
      <c r="A50" s="151" t="s">
        <v>2129</v>
      </c>
      <c r="B50" s="48">
        <v>5</v>
      </c>
      <c r="C50" s="49" t="s">
        <v>2142</v>
      </c>
      <c r="D50" s="48" t="s">
        <v>1137</v>
      </c>
      <c r="E50" s="48" t="s">
        <v>99</v>
      </c>
      <c r="F50" s="48"/>
      <c r="G50" s="47"/>
      <c r="H50" s="50">
        <v>1844.5</v>
      </c>
      <c r="J50" s="20"/>
    </row>
    <row r="51" spans="1:10" ht="45" x14ac:dyDescent="0.25">
      <c r="A51" s="151" t="s">
        <v>2129</v>
      </c>
      <c r="B51" s="48">
        <v>5</v>
      </c>
      <c r="C51" s="49" t="s">
        <v>2143</v>
      </c>
      <c r="D51" s="48" t="s">
        <v>2144</v>
      </c>
      <c r="E51" s="48" t="s">
        <v>99</v>
      </c>
      <c r="F51" s="48"/>
      <c r="G51" s="47"/>
      <c r="H51" s="50">
        <v>2210</v>
      </c>
      <c r="J51" s="20"/>
    </row>
    <row r="52" spans="1:10" ht="45" x14ac:dyDescent="0.25">
      <c r="A52" s="151" t="s">
        <v>2129</v>
      </c>
      <c r="B52" s="48">
        <v>5</v>
      </c>
      <c r="C52" s="49" t="s">
        <v>2145</v>
      </c>
      <c r="D52" s="48" t="s">
        <v>2146</v>
      </c>
      <c r="E52" s="48" t="s">
        <v>99</v>
      </c>
      <c r="F52" s="48"/>
      <c r="G52" s="47"/>
      <c r="H52" s="50">
        <v>2354.5</v>
      </c>
      <c r="J52" s="20"/>
    </row>
    <row r="53" spans="1:10" ht="45" x14ac:dyDescent="0.25">
      <c r="A53" s="151" t="s">
        <v>2147</v>
      </c>
      <c r="B53" s="48">
        <v>5</v>
      </c>
      <c r="C53" s="215" t="s">
        <v>2148</v>
      </c>
      <c r="D53" s="48"/>
      <c r="E53" s="48"/>
      <c r="F53" s="48"/>
      <c r="G53" s="47"/>
      <c r="H53" s="50">
        <v>2396</v>
      </c>
      <c r="J53" s="20"/>
    </row>
    <row r="54" spans="1:10" ht="45" x14ac:dyDescent="0.25">
      <c r="A54" s="151" t="s">
        <v>2147</v>
      </c>
      <c r="B54" s="48">
        <v>5</v>
      </c>
      <c r="C54" s="215" t="s">
        <v>2149</v>
      </c>
      <c r="D54" s="48"/>
      <c r="E54" s="48"/>
      <c r="F54" s="48"/>
      <c r="G54" s="47"/>
      <c r="H54" s="50">
        <v>1920</v>
      </c>
      <c r="J54" s="20"/>
    </row>
    <row r="55" spans="1:10" ht="45" x14ac:dyDescent="0.25">
      <c r="A55" s="151" t="s">
        <v>2147</v>
      </c>
      <c r="B55" s="48">
        <v>5</v>
      </c>
      <c r="C55" s="215" t="s">
        <v>2150</v>
      </c>
      <c r="D55" s="48"/>
      <c r="E55" s="48"/>
      <c r="F55" s="48"/>
      <c r="G55" s="47"/>
      <c r="H55" s="50">
        <v>920</v>
      </c>
      <c r="J55" s="20"/>
    </row>
    <row r="56" spans="1:10" ht="45" x14ac:dyDescent="0.25">
      <c r="A56" s="151" t="s">
        <v>2147</v>
      </c>
      <c r="B56" s="48">
        <v>5</v>
      </c>
      <c r="C56" s="215" t="s">
        <v>2151</v>
      </c>
      <c r="D56" s="48"/>
      <c r="E56" s="48"/>
      <c r="F56" s="48"/>
      <c r="G56" s="47"/>
      <c r="H56" s="50">
        <v>1640</v>
      </c>
      <c r="J56" s="20"/>
    </row>
    <row r="57" spans="1:10" ht="45" x14ac:dyDescent="0.25">
      <c r="A57" s="151" t="s">
        <v>2147</v>
      </c>
      <c r="B57" s="48">
        <v>5</v>
      </c>
      <c r="C57" s="215" t="s">
        <v>2152</v>
      </c>
      <c r="D57" s="48"/>
      <c r="E57" s="48"/>
      <c r="F57" s="48"/>
      <c r="G57" s="47"/>
      <c r="H57" s="50">
        <v>2640</v>
      </c>
      <c r="J57" s="20"/>
    </row>
    <row r="58" spans="1:10" ht="45" x14ac:dyDescent="0.25">
      <c r="A58" s="151" t="s">
        <v>2147</v>
      </c>
      <c r="B58" s="48">
        <v>5</v>
      </c>
      <c r="C58" s="215" t="s">
        <v>2153</v>
      </c>
      <c r="D58" s="48"/>
      <c r="E58" s="48"/>
      <c r="F58" s="48"/>
      <c r="G58" s="47"/>
      <c r="H58" s="50">
        <v>1352</v>
      </c>
      <c r="J58" s="20"/>
    </row>
    <row r="59" spans="1:10" ht="30" x14ac:dyDescent="0.25">
      <c r="A59" s="151" t="s">
        <v>1014</v>
      </c>
      <c r="B59" s="48">
        <v>5</v>
      </c>
      <c r="C59" s="215" t="s">
        <v>2154</v>
      </c>
      <c r="D59" s="48" t="s">
        <v>2155</v>
      </c>
      <c r="E59" s="48"/>
      <c r="F59" s="48"/>
      <c r="G59" s="47"/>
      <c r="H59" s="50">
        <v>1672</v>
      </c>
      <c r="J59" s="20"/>
    </row>
    <row r="60" spans="1:10" ht="30" x14ac:dyDescent="0.25">
      <c r="A60" s="151" t="s">
        <v>1014</v>
      </c>
      <c r="B60" s="48">
        <v>5</v>
      </c>
      <c r="C60" s="215" t="s">
        <v>2156</v>
      </c>
      <c r="D60" s="48"/>
      <c r="E60" s="48"/>
      <c r="F60" s="48"/>
      <c r="G60" s="47"/>
      <c r="H60" s="50">
        <v>1192</v>
      </c>
      <c r="J60" s="20"/>
    </row>
    <row r="61" spans="1:10" ht="30" x14ac:dyDescent="0.25">
      <c r="A61" s="151" t="s">
        <v>1014</v>
      </c>
      <c r="B61" s="48">
        <v>5</v>
      </c>
      <c r="C61" s="215" t="s">
        <v>2157</v>
      </c>
      <c r="D61" s="48" t="s">
        <v>2158</v>
      </c>
      <c r="E61" s="48"/>
      <c r="F61" s="48"/>
      <c r="G61" s="47"/>
      <c r="H61" s="50">
        <v>1312</v>
      </c>
      <c r="J61" s="20"/>
    </row>
    <row r="62" spans="1:10" ht="30" x14ac:dyDescent="0.25">
      <c r="A62" s="151" t="s">
        <v>1014</v>
      </c>
      <c r="B62" s="48">
        <v>5</v>
      </c>
      <c r="C62" s="215" t="s">
        <v>2159</v>
      </c>
      <c r="D62" s="48" t="s">
        <v>2160</v>
      </c>
      <c r="E62" s="48"/>
      <c r="F62" s="48"/>
      <c r="G62" s="47"/>
      <c r="H62" s="50">
        <v>1112</v>
      </c>
      <c r="J62" s="20"/>
    </row>
    <row r="63" spans="1:10" ht="30" x14ac:dyDescent="0.25">
      <c r="A63" s="151" t="s">
        <v>1014</v>
      </c>
      <c r="B63" s="48">
        <v>5</v>
      </c>
      <c r="C63" s="215" t="s">
        <v>2161</v>
      </c>
      <c r="D63" s="48"/>
      <c r="E63" s="48"/>
      <c r="F63" s="48"/>
      <c r="G63" s="47"/>
      <c r="H63" s="50">
        <v>1792</v>
      </c>
      <c r="J63" s="20"/>
    </row>
    <row r="64" spans="1:10" ht="30" x14ac:dyDescent="0.25">
      <c r="A64" s="151" t="s">
        <v>1014</v>
      </c>
      <c r="B64" s="48">
        <v>5</v>
      </c>
      <c r="C64" s="215" t="s">
        <v>2162</v>
      </c>
      <c r="D64" s="48" t="s">
        <v>2163</v>
      </c>
      <c r="E64" s="48"/>
      <c r="F64" s="48"/>
      <c r="G64" s="47"/>
      <c r="H64" s="50">
        <v>1556</v>
      </c>
      <c r="J64" s="20"/>
    </row>
    <row r="65" spans="1:10" ht="30" x14ac:dyDescent="0.25">
      <c r="A65" s="151" t="s">
        <v>1014</v>
      </c>
      <c r="B65" s="48">
        <v>5</v>
      </c>
      <c r="C65" s="215" t="s">
        <v>2164</v>
      </c>
      <c r="D65" s="48" t="s">
        <v>2165</v>
      </c>
      <c r="E65" s="48"/>
      <c r="F65" s="48"/>
      <c r="G65" s="47"/>
      <c r="H65" s="50">
        <v>992</v>
      </c>
      <c r="J65" s="20"/>
    </row>
    <row r="66" spans="1:10" ht="30" x14ac:dyDescent="0.25">
      <c r="A66" s="151" t="s">
        <v>1014</v>
      </c>
      <c r="B66" s="48">
        <v>5</v>
      </c>
      <c r="C66" s="215" t="s">
        <v>2166</v>
      </c>
      <c r="D66" s="48" t="s">
        <v>2167</v>
      </c>
      <c r="E66" s="48"/>
      <c r="F66" s="48"/>
      <c r="G66" s="47"/>
      <c r="H66" s="50">
        <v>992</v>
      </c>
      <c r="J66" s="20"/>
    </row>
    <row r="67" spans="1:10" ht="30" x14ac:dyDescent="0.25">
      <c r="A67" s="151" t="s">
        <v>1014</v>
      </c>
      <c r="B67" s="48">
        <v>5</v>
      </c>
      <c r="C67" s="215" t="s">
        <v>2168</v>
      </c>
      <c r="D67" s="48" t="s">
        <v>2169</v>
      </c>
      <c r="E67" s="48"/>
      <c r="F67" s="48"/>
      <c r="G67" s="47"/>
      <c r="H67" s="50">
        <v>1632</v>
      </c>
      <c r="J67" s="20"/>
    </row>
    <row r="68" spans="1:10" ht="30" x14ac:dyDescent="0.25">
      <c r="A68" s="151" t="s">
        <v>2170</v>
      </c>
      <c r="B68" s="48">
        <v>5</v>
      </c>
      <c r="C68" s="215" t="s">
        <v>2171</v>
      </c>
      <c r="D68" s="48"/>
      <c r="E68" s="48"/>
      <c r="F68" s="48"/>
      <c r="G68" s="47"/>
      <c r="H68" s="50">
        <v>1860</v>
      </c>
      <c r="J68" s="20"/>
    </row>
    <row r="69" spans="1:10" ht="30" x14ac:dyDescent="0.25">
      <c r="A69" s="151" t="s">
        <v>2170</v>
      </c>
      <c r="B69" s="48">
        <v>5</v>
      </c>
      <c r="C69" s="215" t="s">
        <v>2172</v>
      </c>
      <c r="D69" s="48" t="s">
        <v>2173</v>
      </c>
      <c r="E69" s="48"/>
      <c r="F69" s="48"/>
      <c r="G69" s="47"/>
      <c r="H69" s="50">
        <v>2340</v>
      </c>
      <c r="J69" s="20"/>
    </row>
    <row r="70" spans="1:10" ht="30" x14ac:dyDescent="0.25">
      <c r="A70" s="151" t="s">
        <v>2170</v>
      </c>
      <c r="B70" s="48">
        <v>5</v>
      </c>
      <c r="C70" s="215" t="s">
        <v>2174</v>
      </c>
      <c r="D70" s="48"/>
      <c r="E70" s="48"/>
      <c r="F70" s="48"/>
      <c r="G70" s="47"/>
      <c r="H70" s="50">
        <v>1280</v>
      </c>
      <c r="J70" s="20"/>
    </row>
    <row r="71" spans="1:10" ht="30" x14ac:dyDescent="0.25">
      <c r="A71" s="151" t="s">
        <v>2170</v>
      </c>
      <c r="B71" s="48">
        <v>5</v>
      </c>
      <c r="C71" s="215" t="s">
        <v>2175</v>
      </c>
      <c r="D71" s="48"/>
      <c r="E71" s="48"/>
      <c r="F71" s="48"/>
      <c r="G71" s="47"/>
      <c r="H71" s="50">
        <v>1260</v>
      </c>
      <c r="J71" s="20"/>
    </row>
    <row r="72" spans="1:10" ht="30" x14ac:dyDescent="0.25">
      <c r="A72" s="151" t="s">
        <v>2170</v>
      </c>
      <c r="B72" s="48">
        <v>3</v>
      </c>
      <c r="C72" s="215" t="s">
        <v>2176</v>
      </c>
      <c r="D72" s="48"/>
      <c r="E72" s="48"/>
      <c r="F72" s="48"/>
      <c r="G72" s="47"/>
      <c r="H72" s="50">
        <v>1560</v>
      </c>
      <c r="J72" s="20"/>
    </row>
    <row r="73" spans="1:10" ht="30" x14ac:dyDescent="0.25">
      <c r="A73" s="151" t="s">
        <v>2170</v>
      </c>
      <c r="B73" s="48">
        <v>3</v>
      </c>
      <c r="C73" s="215" t="s">
        <v>2177</v>
      </c>
      <c r="D73" s="48"/>
      <c r="E73" s="48"/>
      <c r="F73" s="48"/>
      <c r="G73" s="47"/>
      <c r="H73" s="50">
        <v>888</v>
      </c>
      <c r="J73" s="20"/>
    </row>
    <row r="74" spans="1:10" ht="30" x14ac:dyDescent="0.25">
      <c r="A74" s="151" t="s">
        <v>2170</v>
      </c>
      <c r="B74" s="48">
        <v>3</v>
      </c>
      <c r="C74" s="215" t="s">
        <v>2178</v>
      </c>
      <c r="D74" s="48"/>
      <c r="E74" s="48"/>
      <c r="F74" s="48"/>
      <c r="G74" s="47"/>
      <c r="H74" s="50">
        <v>648</v>
      </c>
      <c r="J74" s="20"/>
    </row>
    <row r="75" spans="1:10" ht="30" x14ac:dyDescent="0.25">
      <c r="A75" s="151" t="s">
        <v>2170</v>
      </c>
      <c r="B75" s="48">
        <v>3</v>
      </c>
      <c r="C75" s="215" t="s">
        <v>2179</v>
      </c>
      <c r="D75" s="48"/>
      <c r="E75" s="48"/>
      <c r="F75" s="48"/>
      <c r="G75" s="47"/>
      <c r="H75" s="50">
        <v>828</v>
      </c>
      <c r="J75" s="20"/>
    </row>
    <row r="76" spans="1:10" ht="30" x14ac:dyDescent="0.25">
      <c r="A76" s="151" t="s">
        <v>2170</v>
      </c>
      <c r="B76" s="48">
        <v>3</v>
      </c>
      <c r="C76" s="215" t="s">
        <v>2180</v>
      </c>
      <c r="D76" s="48"/>
      <c r="E76" s="48"/>
      <c r="F76" s="48"/>
      <c r="G76" s="47"/>
      <c r="H76" s="50">
        <v>1260</v>
      </c>
      <c r="J76" s="20"/>
    </row>
    <row r="77" spans="1:10" ht="30" x14ac:dyDescent="0.25">
      <c r="A77" s="151" t="s">
        <v>2170</v>
      </c>
      <c r="B77" s="48">
        <v>3</v>
      </c>
      <c r="C77" s="215" t="s">
        <v>2181</v>
      </c>
      <c r="D77" s="48"/>
      <c r="E77" s="48"/>
      <c r="F77" s="48"/>
      <c r="G77" s="47"/>
      <c r="H77" s="50">
        <v>1020</v>
      </c>
      <c r="J77" s="20"/>
    </row>
    <row r="78" spans="1:10" ht="30" x14ac:dyDescent="0.25">
      <c r="A78" s="151" t="s">
        <v>2170</v>
      </c>
      <c r="B78" s="48">
        <v>3</v>
      </c>
      <c r="C78" s="215" t="s">
        <v>2182</v>
      </c>
      <c r="D78" s="48"/>
      <c r="E78" s="48"/>
      <c r="F78" s="48"/>
      <c r="G78" s="47"/>
      <c r="H78" s="50">
        <v>1020</v>
      </c>
      <c r="J78" s="20"/>
    </row>
    <row r="79" spans="1:10" ht="30" x14ac:dyDescent="0.25">
      <c r="A79" s="151" t="s">
        <v>2170</v>
      </c>
      <c r="B79" s="48">
        <v>3</v>
      </c>
      <c r="C79" s="215" t="s">
        <v>2183</v>
      </c>
      <c r="D79" s="48"/>
      <c r="E79" s="48"/>
      <c r="F79" s="48"/>
      <c r="G79" s="47"/>
      <c r="H79" s="50">
        <v>924</v>
      </c>
      <c r="J79" s="20"/>
    </row>
    <row r="80" spans="1:10" x14ac:dyDescent="0.25">
      <c r="A80" s="151" t="s">
        <v>2020</v>
      </c>
      <c r="B80" s="48">
        <v>2</v>
      </c>
      <c r="C80" s="215" t="s">
        <v>2184</v>
      </c>
      <c r="D80" s="48" t="s">
        <v>2185</v>
      </c>
      <c r="E80" s="48" t="s">
        <v>2186</v>
      </c>
      <c r="F80" s="48"/>
      <c r="G80" s="47"/>
      <c r="H80" s="50">
        <v>1104</v>
      </c>
      <c r="J80" s="20"/>
    </row>
    <row r="81" spans="1:10" x14ac:dyDescent="0.25">
      <c r="A81" s="151" t="s">
        <v>2020</v>
      </c>
      <c r="B81" s="48">
        <v>2</v>
      </c>
      <c r="C81" s="215" t="s">
        <v>2187</v>
      </c>
      <c r="D81" s="48" t="s">
        <v>2188</v>
      </c>
      <c r="E81" s="48" t="s">
        <v>2186</v>
      </c>
      <c r="F81" s="48"/>
      <c r="G81" s="47"/>
      <c r="H81" s="50">
        <v>1232</v>
      </c>
      <c r="J81" s="20"/>
    </row>
    <row r="82" spans="1:10" x14ac:dyDescent="0.25">
      <c r="A82" s="151" t="s">
        <v>2020</v>
      </c>
      <c r="B82" s="48">
        <v>3</v>
      </c>
      <c r="C82" s="215" t="s">
        <v>2162</v>
      </c>
      <c r="D82" s="48" t="s">
        <v>2189</v>
      </c>
      <c r="E82" s="48" t="s">
        <v>2186</v>
      </c>
      <c r="F82" s="48"/>
      <c r="G82" s="47"/>
      <c r="H82" s="50">
        <v>2040</v>
      </c>
      <c r="J82" s="20"/>
    </row>
    <row r="83" spans="1:10" x14ac:dyDescent="0.25">
      <c r="A83" s="151" t="s">
        <v>2020</v>
      </c>
      <c r="B83" s="48">
        <v>3</v>
      </c>
      <c r="C83" s="215" t="s">
        <v>2190</v>
      </c>
      <c r="D83" s="48" t="s">
        <v>2191</v>
      </c>
      <c r="E83" s="48" t="s">
        <v>2186</v>
      </c>
      <c r="F83" s="48"/>
      <c r="G83" s="47"/>
      <c r="H83" s="50">
        <v>1680</v>
      </c>
      <c r="J83" s="20"/>
    </row>
    <row r="84" spans="1:10" x14ac:dyDescent="0.25">
      <c r="A84" s="151" t="s">
        <v>2020</v>
      </c>
      <c r="B84" s="48">
        <v>3</v>
      </c>
      <c r="C84" s="215" t="s">
        <v>2192</v>
      </c>
      <c r="D84" s="48" t="s">
        <v>2193</v>
      </c>
      <c r="E84" s="48" t="s">
        <v>2186</v>
      </c>
      <c r="F84" s="48"/>
      <c r="G84" s="47"/>
      <c r="H84" s="50">
        <v>1680</v>
      </c>
      <c r="J84" s="20"/>
    </row>
    <row r="85" spans="1:10" x14ac:dyDescent="0.25">
      <c r="A85" s="151" t="s">
        <v>2020</v>
      </c>
      <c r="B85" s="48">
        <v>3</v>
      </c>
      <c r="C85" s="215" t="s">
        <v>2194</v>
      </c>
      <c r="D85" s="48" t="s">
        <v>2195</v>
      </c>
      <c r="E85" s="48" t="s">
        <v>2186</v>
      </c>
      <c r="F85" s="48"/>
      <c r="G85" s="47"/>
      <c r="H85" s="50">
        <v>2328</v>
      </c>
      <c r="J85" s="20"/>
    </row>
    <row r="86" spans="1:10" x14ac:dyDescent="0.25">
      <c r="A86" s="151" t="s">
        <v>2002</v>
      </c>
      <c r="B86" s="48">
        <v>5</v>
      </c>
      <c r="C86" s="215" t="s">
        <v>2196</v>
      </c>
      <c r="D86" s="48" t="s">
        <v>2197</v>
      </c>
      <c r="E86" s="48" t="s">
        <v>397</v>
      </c>
      <c r="F86" s="48"/>
      <c r="G86" s="47"/>
      <c r="H86" s="50">
        <v>1996</v>
      </c>
      <c r="J86" s="20"/>
    </row>
    <row r="87" spans="1:10" x14ac:dyDescent="0.25">
      <c r="A87" s="151" t="s">
        <v>2002</v>
      </c>
      <c r="B87" s="48">
        <v>3</v>
      </c>
      <c r="C87" s="215" t="s">
        <v>2198</v>
      </c>
      <c r="D87" s="48" t="s">
        <v>2199</v>
      </c>
      <c r="E87" s="48" t="s">
        <v>397</v>
      </c>
      <c r="F87" s="48"/>
      <c r="G87" s="47"/>
      <c r="H87" s="50">
        <v>1008</v>
      </c>
      <c r="J87" s="20"/>
    </row>
    <row r="88" spans="1:10" x14ac:dyDescent="0.25">
      <c r="A88" s="151" t="s">
        <v>2002</v>
      </c>
      <c r="B88" s="48">
        <v>5</v>
      </c>
      <c r="C88" s="215" t="s">
        <v>2200</v>
      </c>
      <c r="D88" s="48" t="s">
        <v>2201</v>
      </c>
      <c r="E88" s="48" t="s">
        <v>397</v>
      </c>
      <c r="F88" s="48"/>
      <c r="G88" s="47"/>
      <c r="H88" s="50">
        <v>1860</v>
      </c>
      <c r="J88" s="20"/>
    </row>
    <row r="89" spans="1:10" x14ac:dyDescent="0.25">
      <c r="A89" s="151" t="s">
        <v>2002</v>
      </c>
      <c r="B89" s="48">
        <v>5</v>
      </c>
      <c r="C89" s="215" t="s">
        <v>2202</v>
      </c>
      <c r="D89" s="48" t="s">
        <v>2203</v>
      </c>
      <c r="E89" s="48" t="s">
        <v>397</v>
      </c>
      <c r="F89" s="48"/>
      <c r="G89" s="47"/>
      <c r="H89" s="50">
        <v>2396</v>
      </c>
      <c r="J89" s="20"/>
    </row>
    <row r="90" spans="1:10" x14ac:dyDescent="0.25">
      <c r="A90" s="151" t="s">
        <v>2002</v>
      </c>
      <c r="B90" s="48">
        <v>3</v>
      </c>
      <c r="C90" s="215" t="s">
        <v>2204</v>
      </c>
      <c r="D90" s="48" t="s">
        <v>2205</v>
      </c>
      <c r="E90" s="48" t="s">
        <v>397</v>
      </c>
      <c r="F90" s="48"/>
      <c r="G90" s="47"/>
      <c r="H90" s="50">
        <v>1104</v>
      </c>
      <c r="J90" s="20"/>
    </row>
    <row r="91" spans="1:10" x14ac:dyDescent="0.25">
      <c r="A91" s="151" t="s">
        <v>2002</v>
      </c>
      <c r="B91" s="48">
        <v>5</v>
      </c>
      <c r="C91" s="215" t="s">
        <v>2206</v>
      </c>
      <c r="D91" s="48" t="s">
        <v>2207</v>
      </c>
      <c r="E91" s="48" t="s">
        <v>397</v>
      </c>
      <c r="F91" s="48"/>
      <c r="G91" s="47"/>
      <c r="H91" s="50">
        <v>1996</v>
      </c>
      <c r="J91" s="20"/>
    </row>
    <row r="92" spans="1:10" x14ac:dyDescent="0.25">
      <c r="A92" s="151" t="s">
        <v>2002</v>
      </c>
      <c r="B92" s="48">
        <v>3</v>
      </c>
      <c r="C92" s="215" t="s">
        <v>2208</v>
      </c>
      <c r="D92" s="48" t="s">
        <v>2209</v>
      </c>
      <c r="E92" s="48" t="s">
        <v>397</v>
      </c>
      <c r="F92" s="48"/>
      <c r="G92" s="47"/>
      <c r="H92" s="50">
        <v>1320</v>
      </c>
      <c r="J92" s="20"/>
    </row>
    <row r="93" spans="1:10" x14ac:dyDescent="0.25">
      <c r="A93" s="25">
        <v>52</v>
      </c>
      <c r="B93" s="26">
        <f>SUM(B41:B92)</f>
        <v>234</v>
      </c>
      <c r="H93" s="27">
        <f>SUM(H41:H92)</f>
        <v>87942.25</v>
      </c>
      <c r="J93" s="20"/>
    </row>
    <row r="94" spans="1:10" x14ac:dyDescent="0.25">
      <c r="A94" s="28"/>
      <c r="B94" s="29"/>
      <c r="C94" s="20"/>
      <c r="D94" s="20"/>
      <c r="E94" s="20"/>
      <c r="F94" s="20"/>
      <c r="G94" s="20"/>
      <c r="H94" s="30"/>
      <c r="I94" s="20"/>
      <c r="J94" s="20"/>
    </row>
    <row r="95" spans="1:10" x14ac:dyDescent="0.25">
      <c r="A95" s="31"/>
      <c r="B95" s="26"/>
      <c r="H95" s="27"/>
    </row>
    <row r="97" spans="1:10" x14ac:dyDescent="0.25">
      <c r="A97" s="32"/>
      <c r="B97" s="32"/>
      <c r="C97" s="32"/>
      <c r="D97" s="32"/>
      <c r="E97" s="32"/>
      <c r="F97" s="32"/>
      <c r="G97" s="32"/>
      <c r="H97" s="32"/>
      <c r="I97" s="33"/>
      <c r="J97" s="33"/>
    </row>
    <row r="98" spans="1:10" x14ac:dyDescent="0.25">
      <c r="I98" s="7"/>
      <c r="J98" s="33"/>
    </row>
    <row r="99" spans="1:10" ht="21" x14ac:dyDescent="0.35">
      <c r="A99" s="12" t="s">
        <v>1280</v>
      </c>
      <c r="B99" s="12" t="s">
        <v>12</v>
      </c>
      <c r="G99" s="17" t="s">
        <v>7</v>
      </c>
      <c r="H99" s="34">
        <f>+H93</f>
        <v>87942.25</v>
      </c>
      <c r="I99" s="7"/>
      <c r="J99" s="33"/>
    </row>
    <row r="100" spans="1:10" ht="26.25" x14ac:dyDescent="0.4">
      <c r="A100" s="35">
        <f>+A93</f>
        <v>52</v>
      </c>
      <c r="B100" s="35">
        <f>+B93</f>
        <v>234</v>
      </c>
      <c r="C100" s="36" t="s">
        <v>14</v>
      </c>
      <c r="D100" s="32"/>
      <c r="E100" s="32"/>
      <c r="F100" s="32"/>
      <c r="G100" s="32"/>
      <c r="H100" s="32"/>
      <c r="I100" s="33"/>
      <c r="J100" s="33"/>
    </row>
    <row r="102" spans="1:10" x14ac:dyDescent="0.25">
      <c r="E102" s="12" t="s">
        <v>1280</v>
      </c>
      <c r="F102" s="12" t="s">
        <v>12</v>
      </c>
    </row>
    <row r="103" spans="1:10" ht="26.25" x14ac:dyDescent="0.4">
      <c r="E103" s="35">
        <f>+A27+A33+A100</f>
        <v>74</v>
      </c>
      <c r="F103" s="35">
        <f>+B27+B33+B100</f>
        <v>294</v>
      </c>
      <c r="G103" s="17" t="s">
        <v>41</v>
      </c>
      <c r="H103" s="34">
        <f>+H36+H99</f>
        <v>114692.25</v>
      </c>
    </row>
  </sheetData>
  <mergeCells count="4">
    <mergeCell ref="A1:J1"/>
    <mergeCell ref="A38:J38"/>
    <mergeCell ref="A2:H2"/>
    <mergeCell ref="A39:H3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2"/>
  <sheetViews>
    <sheetView topLeftCell="E61" workbookViewId="0">
      <selection activeCell="H79" sqref="H79"/>
    </sheetView>
  </sheetViews>
  <sheetFormatPr baseColWidth="10" defaultRowHeight="15" x14ac:dyDescent="0.25"/>
  <cols>
    <col min="3" max="3" width="71" customWidth="1"/>
    <col min="4" max="4" width="49.140625" customWidth="1"/>
    <col min="5" max="5" width="23.7109375" customWidth="1"/>
    <col min="6" max="6" width="15.85546875" customWidth="1"/>
    <col min="7" max="7" width="19.140625" customWidth="1"/>
    <col min="8" max="8" width="20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1423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2">
        <v>189</v>
      </c>
      <c r="B4" s="70">
        <v>3</v>
      </c>
      <c r="C4" s="75" t="s">
        <v>1299</v>
      </c>
      <c r="D4" s="75" t="s">
        <v>218</v>
      </c>
      <c r="E4" s="61" t="s">
        <v>232</v>
      </c>
      <c r="F4" s="103"/>
      <c r="G4" s="61" t="s">
        <v>9</v>
      </c>
      <c r="H4" s="104">
        <v>1194</v>
      </c>
      <c r="I4" s="7"/>
      <c r="J4" s="8"/>
    </row>
    <row r="5" spans="1:10" x14ac:dyDescent="0.25">
      <c r="A5" s="22">
        <v>200</v>
      </c>
      <c r="B5" s="70">
        <v>3</v>
      </c>
      <c r="C5" s="75" t="s">
        <v>1300</v>
      </c>
      <c r="D5" s="75" t="s">
        <v>219</v>
      </c>
      <c r="E5" s="61" t="s">
        <v>1301</v>
      </c>
      <c r="F5" s="103"/>
      <c r="G5" s="9"/>
      <c r="H5" s="104">
        <v>2964</v>
      </c>
      <c r="I5" s="7"/>
      <c r="J5" s="8"/>
    </row>
    <row r="6" spans="1:10" ht="30" x14ac:dyDescent="0.25">
      <c r="A6" s="22">
        <v>204</v>
      </c>
      <c r="B6" s="70">
        <v>3</v>
      </c>
      <c r="C6" s="75" t="s">
        <v>1302</v>
      </c>
      <c r="D6" s="75" t="s">
        <v>220</v>
      </c>
      <c r="E6" s="61" t="s">
        <v>233</v>
      </c>
      <c r="F6" s="103">
        <v>2013</v>
      </c>
      <c r="G6" s="9"/>
      <c r="H6" s="104">
        <v>2895</v>
      </c>
      <c r="I6" s="7"/>
      <c r="J6" s="8"/>
    </row>
    <row r="7" spans="1:10" ht="30" x14ac:dyDescent="0.25">
      <c r="A7" s="22">
        <v>206</v>
      </c>
      <c r="B7" s="70">
        <v>3</v>
      </c>
      <c r="C7" s="75" t="s">
        <v>1303</v>
      </c>
      <c r="D7" s="75" t="s">
        <v>221</v>
      </c>
      <c r="E7" s="61" t="s">
        <v>236</v>
      </c>
      <c r="F7" s="103">
        <v>1994</v>
      </c>
      <c r="G7" s="9"/>
      <c r="H7" s="104">
        <v>2217</v>
      </c>
      <c r="I7" s="7"/>
      <c r="J7" s="8"/>
    </row>
    <row r="8" spans="1:10" x14ac:dyDescent="0.25">
      <c r="A8" s="22">
        <v>208</v>
      </c>
      <c r="B8" s="70">
        <v>3</v>
      </c>
      <c r="C8" s="75" t="s">
        <v>212</v>
      </c>
      <c r="D8" s="75" t="s">
        <v>222</v>
      </c>
      <c r="E8" s="61" t="s">
        <v>234</v>
      </c>
      <c r="F8" s="61"/>
      <c r="G8" s="9" t="s">
        <v>9</v>
      </c>
      <c r="H8" s="104">
        <v>2244</v>
      </c>
      <c r="I8" s="7"/>
      <c r="J8" s="8"/>
    </row>
    <row r="9" spans="1:10" ht="30" x14ac:dyDescent="0.25">
      <c r="A9" s="22">
        <v>210</v>
      </c>
      <c r="B9" s="70">
        <v>3</v>
      </c>
      <c r="C9" s="75" t="s">
        <v>213</v>
      </c>
      <c r="D9" s="75" t="s">
        <v>223</v>
      </c>
      <c r="E9" s="61" t="s">
        <v>235</v>
      </c>
      <c r="F9" s="103"/>
      <c r="G9" s="9" t="s">
        <v>9</v>
      </c>
      <c r="H9" s="104">
        <v>7176</v>
      </c>
      <c r="I9" s="7"/>
      <c r="J9" s="8"/>
    </row>
    <row r="10" spans="1:10" ht="75" x14ac:dyDescent="0.25">
      <c r="A10" s="22">
        <v>211</v>
      </c>
      <c r="B10" s="70">
        <v>3</v>
      </c>
      <c r="C10" s="75" t="s">
        <v>214</v>
      </c>
      <c r="D10" s="75" t="s">
        <v>224</v>
      </c>
      <c r="E10" s="61" t="s">
        <v>1304</v>
      </c>
      <c r="F10" s="103"/>
      <c r="G10" s="9" t="s">
        <v>9</v>
      </c>
      <c r="H10" s="104">
        <v>3168</v>
      </c>
      <c r="I10" s="7"/>
      <c r="J10" s="8"/>
    </row>
    <row r="11" spans="1:10" ht="90" x14ac:dyDescent="0.25">
      <c r="A11" s="22">
        <v>212</v>
      </c>
      <c r="B11" s="70">
        <v>3</v>
      </c>
      <c r="C11" s="75" t="s">
        <v>215</v>
      </c>
      <c r="D11" s="75" t="s">
        <v>225</v>
      </c>
      <c r="E11" s="61" t="s">
        <v>237</v>
      </c>
      <c r="F11" s="103"/>
      <c r="G11" s="9" t="s">
        <v>9</v>
      </c>
      <c r="H11" s="104">
        <v>2808</v>
      </c>
      <c r="I11" s="7"/>
      <c r="J11" s="8"/>
    </row>
    <row r="12" spans="1:10" x14ac:dyDescent="0.25">
      <c r="A12" s="22">
        <v>232</v>
      </c>
      <c r="B12" s="70">
        <v>3</v>
      </c>
      <c r="C12" s="75" t="s">
        <v>1305</v>
      </c>
      <c r="D12" s="75" t="s">
        <v>226</v>
      </c>
      <c r="E12" s="9"/>
      <c r="F12" s="103"/>
      <c r="G12" s="9" t="s">
        <v>9</v>
      </c>
      <c r="H12" s="104">
        <v>6897</v>
      </c>
      <c r="I12" s="7"/>
      <c r="J12" s="8"/>
    </row>
    <row r="13" spans="1:10" x14ac:dyDescent="0.25">
      <c r="A13" s="22">
        <v>233</v>
      </c>
      <c r="B13" s="70"/>
      <c r="C13" s="75" t="s">
        <v>1306</v>
      </c>
      <c r="D13" s="75" t="s">
        <v>227</v>
      </c>
      <c r="E13" s="61" t="s">
        <v>1307</v>
      </c>
      <c r="F13" s="103"/>
      <c r="G13" s="9" t="s">
        <v>9</v>
      </c>
      <c r="H13" s="104">
        <v>5523</v>
      </c>
      <c r="I13" s="7"/>
      <c r="J13" s="8"/>
    </row>
    <row r="14" spans="1:10" x14ac:dyDescent="0.25">
      <c r="A14" s="22">
        <v>248</v>
      </c>
      <c r="B14" s="70">
        <v>3</v>
      </c>
      <c r="C14" s="75" t="s">
        <v>216</v>
      </c>
      <c r="D14" s="75" t="s">
        <v>228</v>
      </c>
      <c r="E14" s="9"/>
      <c r="F14" s="70">
        <v>2017</v>
      </c>
      <c r="G14" s="9" t="s">
        <v>1451</v>
      </c>
      <c r="H14" s="104">
        <v>1446</v>
      </c>
      <c r="I14" s="7"/>
      <c r="J14" s="8"/>
    </row>
    <row r="15" spans="1:10" x14ac:dyDescent="0.25">
      <c r="A15" s="22">
        <v>249</v>
      </c>
      <c r="B15" s="70">
        <v>3</v>
      </c>
      <c r="C15" s="75" t="s">
        <v>1308</v>
      </c>
      <c r="D15" s="75" t="s">
        <v>229</v>
      </c>
      <c r="E15" s="9"/>
      <c r="F15" s="70">
        <v>2015</v>
      </c>
      <c r="G15" s="9" t="s">
        <v>1451</v>
      </c>
      <c r="H15" s="104">
        <v>1008</v>
      </c>
      <c r="I15" s="7"/>
      <c r="J15" s="8"/>
    </row>
    <row r="16" spans="1:10" x14ac:dyDescent="0.25">
      <c r="A16" s="22">
        <v>250</v>
      </c>
      <c r="B16" s="70">
        <v>3</v>
      </c>
      <c r="C16" s="75" t="s">
        <v>217</v>
      </c>
      <c r="D16" s="75" t="s">
        <v>230</v>
      </c>
      <c r="E16" s="9"/>
      <c r="F16" s="70">
        <v>2012</v>
      </c>
      <c r="G16" s="9"/>
      <c r="H16" s="104">
        <v>1269</v>
      </c>
      <c r="I16" s="7"/>
      <c r="J16" s="8"/>
    </row>
    <row r="17" spans="1:10" x14ac:dyDescent="0.25">
      <c r="A17" s="22">
        <v>251</v>
      </c>
      <c r="B17" s="70">
        <v>3</v>
      </c>
      <c r="C17" s="75" t="s">
        <v>1309</v>
      </c>
      <c r="D17" s="75" t="s">
        <v>1310</v>
      </c>
      <c r="E17" s="9"/>
      <c r="F17" s="103"/>
      <c r="G17" s="9"/>
      <c r="H17" s="104">
        <v>1362</v>
      </c>
      <c r="I17" s="7"/>
      <c r="J17" s="8"/>
    </row>
    <row r="18" spans="1:10" x14ac:dyDescent="0.25">
      <c r="A18" s="22">
        <v>252</v>
      </c>
      <c r="B18" s="70">
        <v>3</v>
      </c>
      <c r="C18" s="59" t="s">
        <v>1311</v>
      </c>
      <c r="D18" s="61" t="s">
        <v>231</v>
      </c>
      <c r="E18" s="9"/>
      <c r="F18" s="103"/>
      <c r="G18" s="9"/>
      <c r="H18" s="104">
        <v>1776</v>
      </c>
      <c r="I18" s="7"/>
      <c r="J18" s="8"/>
    </row>
    <row r="19" spans="1:10" x14ac:dyDescent="0.25">
      <c r="A19" s="101">
        <v>16</v>
      </c>
      <c r="B19" s="101">
        <f>SUM(B4:B18)</f>
        <v>42</v>
      </c>
      <c r="H19" s="102">
        <f>SUM(H4:H18)</f>
        <v>43947</v>
      </c>
      <c r="I19" s="7"/>
      <c r="J19" s="8"/>
    </row>
    <row r="20" spans="1:10" x14ac:dyDescent="0.25">
      <c r="I20" s="7"/>
      <c r="J20" s="8"/>
    </row>
    <row r="21" spans="1:10" x14ac:dyDescent="0.25">
      <c r="A21" s="12" t="s">
        <v>1280</v>
      </c>
      <c r="B21" s="12" t="s">
        <v>12</v>
      </c>
      <c r="I21" s="7"/>
      <c r="J21" s="8"/>
    </row>
    <row r="22" spans="1:10" ht="26.25" x14ac:dyDescent="0.4">
      <c r="A22" s="13">
        <f>+A19</f>
        <v>16</v>
      </c>
      <c r="B22" s="13">
        <f>+B19</f>
        <v>42</v>
      </c>
      <c r="C22" s="14" t="s">
        <v>13</v>
      </c>
      <c r="D22" s="1"/>
      <c r="E22" s="1"/>
      <c r="F22" s="1"/>
      <c r="G22" s="1"/>
      <c r="H22" s="1"/>
      <c r="I22" s="8"/>
      <c r="J22" s="8"/>
    </row>
    <row r="23" spans="1:10" x14ac:dyDescent="0.25">
      <c r="I23" s="7"/>
      <c r="J23" s="7"/>
    </row>
    <row r="24" spans="1:10" x14ac:dyDescent="0.25">
      <c r="I24" s="7"/>
      <c r="J24" s="7"/>
    </row>
    <row r="25" spans="1:10" x14ac:dyDescent="0.25">
      <c r="A25" s="15" t="s">
        <v>1820</v>
      </c>
      <c r="B25" s="15" t="s">
        <v>1</v>
      </c>
      <c r="C25" s="15" t="s">
        <v>1250</v>
      </c>
      <c r="D25" s="15" t="s">
        <v>3</v>
      </c>
      <c r="E25" s="15" t="s">
        <v>4</v>
      </c>
      <c r="F25" s="15" t="s">
        <v>5</v>
      </c>
      <c r="G25" s="15" t="s">
        <v>6</v>
      </c>
      <c r="H25" s="15" t="s">
        <v>7</v>
      </c>
      <c r="I25" s="16"/>
      <c r="J25" s="16"/>
    </row>
    <row r="26" spans="1:10" x14ac:dyDescent="0.25">
      <c r="A26" s="69" t="s">
        <v>1777</v>
      </c>
      <c r="B26" s="69">
        <v>3</v>
      </c>
      <c r="C26" s="5" t="s">
        <v>1778</v>
      </c>
      <c r="D26" s="5"/>
      <c r="E26" s="5"/>
      <c r="F26" s="5"/>
      <c r="G26" s="5" t="s">
        <v>9</v>
      </c>
      <c r="H26" s="55">
        <v>3168</v>
      </c>
      <c r="I26" s="7"/>
      <c r="J26" s="16"/>
    </row>
    <row r="27" spans="1:10" x14ac:dyDescent="0.25">
      <c r="A27" s="69" t="s">
        <v>1777</v>
      </c>
      <c r="B27" s="69">
        <v>2</v>
      </c>
      <c r="C27" s="5" t="s">
        <v>1779</v>
      </c>
      <c r="D27" s="5"/>
      <c r="E27" s="5"/>
      <c r="F27" s="5"/>
      <c r="G27" s="5" t="s">
        <v>9</v>
      </c>
      <c r="H27" s="55">
        <v>1872</v>
      </c>
      <c r="I27" s="7"/>
      <c r="J27" s="16"/>
    </row>
    <row r="28" spans="1:10" x14ac:dyDescent="0.25">
      <c r="A28" s="128">
        <v>4585</v>
      </c>
      <c r="B28" s="128">
        <v>1</v>
      </c>
      <c r="C28" s="130" t="s">
        <v>1817</v>
      </c>
      <c r="D28" s="130" t="s">
        <v>1802</v>
      </c>
      <c r="E28" s="130"/>
      <c r="F28" s="130">
        <v>2018</v>
      </c>
      <c r="G28" s="130"/>
      <c r="H28" s="131">
        <v>2200</v>
      </c>
      <c r="I28" s="7"/>
      <c r="J28" s="16"/>
    </row>
    <row r="29" spans="1:10" x14ac:dyDescent="0.25">
      <c r="A29" s="10">
        <v>3</v>
      </c>
      <c r="B29" s="10">
        <f>SUM(B26:B28)</f>
        <v>6</v>
      </c>
      <c r="G29" s="31" t="s">
        <v>1829</v>
      </c>
      <c r="H29" s="116">
        <f>SUM(H26:H27)</f>
        <v>5040</v>
      </c>
      <c r="I29" s="7"/>
      <c r="J29" s="16"/>
    </row>
    <row r="30" spans="1:10" x14ac:dyDescent="0.25">
      <c r="A30" s="10"/>
      <c r="B30" s="10"/>
      <c r="G30" s="31" t="s">
        <v>1830</v>
      </c>
      <c r="H30" s="116">
        <f>+H29+H28</f>
        <v>7240</v>
      </c>
      <c r="I30" s="7"/>
      <c r="J30" s="16"/>
    </row>
    <row r="31" spans="1:10" x14ac:dyDescent="0.25">
      <c r="A31" s="12" t="s">
        <v>1280</v>
      </c>
      <c r="B31" s="12" t="s">
        <v>12</v>
      </c>
      <c r="I31" s="7"/>
      <c r="J31" s="16"/>
    </row>
    <row r="32" spans="1:10" ht="26.25" x14ac:dyDescent="0.4">
      <c r="A32" s="13">
        <f>+A29</f>
        <v>3</v>
      </c>
      <c r="B32" s="13">
        <f>+B29</f>
        <v>6</v>
      </c>
      <c r="C32" s="19" t="s">
        <v>1695</v>
      </c>
      <c r="D32" s="15"/>
      <c r="E32" s="15"/>
      <c r="F32" s="15"/>
      <c r="G32" s="15"/>
      <c r="H32" s="15"/>
      <c r="I32" s="16"/>
      <c r="J32" s="16"/>
    </row>
    <row r="34" spans="1:10" x14ac:dyDescent="0.25">
      <c r="E34" s="12" t="s">
        <v>1280</v>
      </c>
      <c r="F34" s="12" t="s">
        <v>12</v>
      </c>
    </row>
    <row r="35" spans="1:10" ht="26.25" x14ac:dyDescent="0.4">
      <c r="E35" s="13">
        <f>+A22+A32</f>
        <v>19</v>
      </c>
      <c r="F35" s="13">
        <f>+B22+B32</f>
        <v>48</v>
      </c>
      <c r="G35" s="17" t="s">
        <v>7</v>
      </c>
      <c r="H35" s="18">
        <f>+H19+H30</f>
        <v>51187</v>
      </c>
    </row>
    <row r="36" spans="1:10" ht="26.25" x14ac:dyDescent="0.4">
      <c r="E36" s="119"/>
      <c r="F36" s="119"/>
    </row>
    <row r="37" spans="1:10" ht="27.75" x14ac:dyDescent="0.4">
      <c r="A37" s="209" t="s">
        <v>16</v>
      </c>
      <c r="B37" s="209"/>
      <c r="C37" s="209"/>
      <c r="D37" s="209"/>
      <c r="E37" s="209"/>
      <c r="F37" s="209"/>
      <c r="G37" s="209"/>
      <c r="H37" s="209"/>
      <c r="I37" s="209"/>
      <c r="J37" s="209"/>
    </row>
    <row r="38" spans="1:10" ht="27.75" x14ac:dyDescent="0.4">
      <c r="A38" s="212" t="s">
        <v>1423</v>
      </c>
      <c r="B38" s="212"/>
      <c r="C38" s="212"/>
      <c r="D38" s="212"/>
      <c r="E38" s="212"/>
      <c r="F38" s="212"/>
      <c r="G38" s="212"/>
      <c r="H38" s="212"/>
      <c r="I38" s="108"/>
      <c r="J38" s="108"/>
    </row>
    <row r="39" spans="1:10" x14ac:dyDescent="0.25">
      <c r="A39" s="52" t="s">
        <v>0</v>
      </c>
      <c r="B39" s="52" t="s">
        <v>1</v>
      </c>
      <c r="C39" s="29" t="s">
        <v>1250</v>
      </c>
      <c r="D39" s="52" t="s">
        <v>3</v>
      </c>
      <c r="E39" s="52" t="s">
        <v>4</v>
      </c>
      <c r="F39" s="52" t="s">
        <v>5</v>
      </c>
      <c r="G39" s="52" t="s">
        <v>6</v>
      </c>
      <c r="H39" s="52" t="s">
        <v>7</v>
      </c>
      <c r="I39" s="20"/>
      <c r="J39" s="20"/>
    </row>
    <row r="40" spans="1:10" x14ac:dyDescent="0.25">
      <c r="A40" s="47" t="s">
        <v>1860</v>
      </c>
      <c r="B40" s="48">
        <v>5</v>
      </c>
      <c r="C40" s="49" t="s">
        <v>2791</v>
      </c>
      <c r="D40" s="48"/>
      <c r="E40" s="48" t="s">
        <v>1863</v>
      </c>
      <c r="F40" s="48">
        <v>2017</v>
      </c>
      <c r="G40" s="47" t="s">
        <v>1767</v>
      </c>
      <c r="H40" s="50">
        <v>1930.5</v>
      </c>
      <c r="J40" s="20"/>
    </row>
    <row r="41" spans="1:10" x14ac:dyDescent="0.25">
      <c r="A41" s="47" t="s">
        <v>1860</v>
      </c>
      <c r="B41" s="48">
        <v>5</v>
      </c>
      <c r="C41" s="49" t="s">
        <v>2792</v>
      </c>
      <c r="D41" s="48" t="s">
        <v>2793</v>
      </c>
      <c r="E41" s="48" t="s">
        <v>1863</v>
      </c>
      <c r="F41" s="48">
        <v>2016</v>
      </c>
      <c r="G41" s="47" t="s">
        <v>10</v>
      </c>
      <c r="H41" s="50">
        <v>1840.5</v>
      </c>
      <c r="J41" s="20"/>
    </row>
    <row r="42" spans="1:10" x14ac:dyDescent="0.25">
      <c r="A42" s="47" t="s">
        <v>1860</v>
      </c>
      <c r="B42" s="48">
        <v>2</v>
      </c>
      <c r="C42" s="49" t="s">
        <v>2794</v>
      </c>
      <c r="D42" s="48" t="s">
        <v>2795</v>
      </c>
      <c r="E42" s="48" t="s">
        <v>1863</v>
      </c>
      <c r="F42" s="48">
        <v>2016</v>
      </c>
      <c r="G42" s="47" t="s">
        <v>10</v>
      </c>
      <c r="H42" s="50">
        <v>700.2</v>
      </c>
      <c r="J42" s="20"/>
    </row>
    <row r="43" spans="1:10" x14ac:dyDescent="0.25">
      <c r="A43" s="47" t="s">
        <v>1860</v>
      </c>
      <c r="B43" s="48">
        <v>5</v>
      </c>
      <c r="C43" s="49" t="s">
        <v>2796</v>
      </c>
      <c r="D43" s="48" t="s">
        <v>2797</v>
      </c>
      <c r="E43" s="48" t="s">
        <v>1863</v>
      </c>
      <c r="F43" s="48">
        <v>2016</v>
      </c>
      <c r="G43" s="47" t="s">
        <v>10</v>
      </c>
      <c r="H43" s="50">
        <v>1750.5</v>
      </c>
      <c r="J43" s="20"/>
    </row>
    <row r="44" spans="1:10" x14ac:dyDescent="0.25">
      <c r="A44" s="47" t="s">
        <v>1860</v>
      </c>
      <c r="B44" s="48">
        <v>5</v>
      </c>
      <c r="C44" s="49" t="s">
        <v>2798</v>
      </c>
      <c r="D44" s="48" t="s">
        <v>2799</v>
      </c>
      <c r="E44" s="48" t="s">
        <v>1863</v>
      </c>
      <c r="F44" s="48">
        <v>2016</v>
      </c>
      <c r="G44" s="47" t="s">
        <v>10</v>
      </c>
      <c r="H44" s="50">
        <v>2020.5</v>
      </c>
      <c r="J44" s="20"/>
    </row>
    <row r="45" spans="1:10" x14ac:dyDescent="0.25">
      <c r="A45" s="47" t="s">
        <v>1860</v>
      </c>
      <c r="B45" s="48">
        <v>5</v>
      </c>
      <c r="C45" s="49" t="s">
        <v>2800</v>
      </c>
      <c r="D45" s="48" t="s">
        <v>2801</v>
      </c>
      <c r="E45" s="48" t="s">
        <v>1863</v>
      </c>
      <c r="F45" s="48">
        <v>2016</v>
      </c>
      <c r="G45" s="47" t="s">
        <v>10</v>
      </c>
      <c r="H45" s="50">
        <v>2020.5</v>
      </c>
      <c r="J45" s="20"/>
    </row>
    <row r="46" spans="1:10" x14ac:dyDescent="0.25">
      <c r="A46" s="47" t="s">
        <v>1860</v>
      </c>
      <c r="B46" s="48">
        <v>5</v>
      </c>
      <c r="C46" s="49" t="s">
        <v>2802</v>
      </c>
      <c r="D46" s="48" t="s">
        <v>2803</v>
      </c>
      <c r="E46" s="48" t="s">
        <v>1863</v>
      </c>
      <c r="F46" s="48">
        <v>2017</v>
      </c>
      <c r="G46" s="47" t="s">
        <v>1767</v>
      </c>
      <c r="H46" s="50">
        <v>1795.5</v>
      </c>
      <c r="J46" s="20"/>
    </row>
    <row r="47" spans="1:10" x14ac:dyDescent="0.25">
      <c r="A47" s="47" t="s">
        <v>1860</v>
      </c>
      <c r="B47" s="48">
        <v>5</v>
      </c>
      <c r="C47" s="49" t="s">
        <v>2804</v>
      </c>
      <c r="D47" s="48" t="s">
        <v>2805</v>
      </c>
      <c r="E47" s="48" t="s">
        <v>2217</v>
      </c>
      <c r="F47" s="48">
        <v>2017</v>
      </c>
      <c r="G47" s="47" t="s">
        <v>1767</v>
      </c>
      <c r="H47" s="50">
        <v>4117.5</v>
      </c>
      <c r="J47" s="20"/>
    </row>
    <row r="48" spans="1:10" x14ac:dyDescent="0.25">
      <c r="A48" s="47" t="s">
        <v>1860</v>
      </c>
      <c r="B48" s="48">
        <v>5</v>
      </c>
      <c r="C48" s="49" t="s">
        <v>2806</v>
      </c>
      <c r="D48" s="48" t="s">
        <v>2807</v>
      </c>
      <c r="E48" s="48" t="s">
        <v>2217</v>
      </c>
      <c r="F48" s="48">
        <v>2017</v>
      </c>
      <c r="G48" s="47" t="s">
        <v>1767</v>
      </c>
      <c r="H48" s="50">
        <v>6592.5</v>
      </c>
      <c r="J48" s="20"/>
    </row>
    <row r="49" spans="1:10" x14ac:dyDescent="0.25">
      <c r="A49" s="47" t="s">
        <v>1860</v>
      </c>
      <c r="B49" s="48">
        <v>3</v>
      </c>
      <c r="C49" s="49" t="s">
        <v>2808</v>
      </c>
      <c r="D49" s="48" t="s">
        <v>2809</v>
      </c>
      <c r="E49" s="48" t="s">
        <v>2462</v>
      </c>
      <c r="F49" s="48">
        <v>2014</v>
      </c>
      <c r="G49" s="47" t="s">
        <v>10</v>
      </c>
      <c r="H49" s="50">
        <v>5999.4</v>
      </c>
      <c r="J49" s="20"/>
    </row>
    <row r="50" spans="1:10" x14ac:dyDescent="0.25">
      <c r="A50" s="47" t="s">
        <v>1860</v>
      </c>
      <c r="B50" s="48">
        <v>5</v>
      </c>
      <c r="C50" s="49" t="s">
        <v>2810</v>
      </c>
      <c r="D50" s="48" t="s">
        <v>2811</v>
      </c>
      <c r="E50" s="48" t="s">
        <v>2812</v>
      </c>
      <c r="F50" s="48">
        <v>2016</v>
      </c>
      <c r="G50" s="47" t="s">
        <v>1767</v>
      </c>
      <c r="H50" s="50">
        <v>1125</v>
      </c>
      <c r="J50" s="20"/>
    </row>
    <row r="51" spans="1:10" x14ac:dyDescent="0.25">
      <c r="A51" s="47" t="s">
        <v>1984</v>
      </c>
      <c r="B51" s="48">
        <v>3</v>
      </c>
      <c r="C51" s="49" t="s">
        <v>2813</v>
      </c>
      <c r="D51" s="48" t="s">
        <v>2814</v>
      </c>
      <c r="E51" s="48" t="s">
        <v>570</v>
      </c>
      <c r="F51" s="48">
        <v>2017</v>
      </c>
      <c r="G51" s="47" t="s">
        <v>1767</v>
      </c>
      <c r="H51" s="50">
        <v>576</v>
      </c>
      <c r="J51" s="20"/>
    </row>
    <row r="52" spans="1:10" x14ac:dyDescent="0.25">
      <c r="A52" s="47" t="s">
        <v>1984</v>
      </c>
      <c r="B52" s="48">
        <v>3</v>
      </c>
      <c r="C52" s="49" t="s">
        <v>2815</v>
      </c>
      <c r="D52" s="48" t="s">
        <v>2746</v>
      </c>
      <c r="E52" s="48" t="s">
        <v>2217</v>
      </c>
      <c r="F52" s="48">
        <v>2017</v>
      </c>
      <c r="G52" s="47" t="s">
        <v>1767</v>
      </c>
      <c r="H52" s="50">
        <v>1440</v>
      </c>
      <c r="J52" s="20"/>
    </row>
    <row r="53" spans="1:10" x14ac:dyDescent="0.25">
      <c r="A53" s="47" t="s">
        <v>1984</v>
      </c>
      <c r="B53" s="48">
        <v>3</v>
      </c>
      <c r="C53" s="49" t="s">
        <v>2816</v>
      </c>
      <c r="D53" s="48" t="s">
        <v>2817</v>
      </c>
      <c r="E53" s="48" t="s">
        <v>2818</v>
      </c>
      <c r="F53" s="48">
        <v>2017</v>
      </c>
      <c r="G53" s="47" t="s">
        <v>1767</v>
      </c>
      <c r="H53" s="50">
        <v>1002.15</v>
      </c>
      <c r="J53" s="20"/>
    </row>
    <row r="54" spans="1:10" x14ac:dyDescent="0.25">
      <c r="A54" s="47" t="s">
        <v>1860</v>
      </c>
      <c r="B54" s="48">
        <v>5</v>
      </c>
      <c r="C54" s="49" t="s">
        <v>2819</v>
      </c>
      <c r="D54" s="48" t="s">
        <v>2820</v>
      </c>
      <c r="E54" s="48" t="s">
        <v>2462</v>
      </c>
      <c r="F54" s="48"/>
      <c r="G54" s="47" t="s">
        <v>1767</v>
      </c>
      <c r="H54" s="50">
        <v>3573</v>
      </c>
      <c r="J54" s="20"/>
    </row>
    <row r="55" spans="1:10" x14ac:dyDescent="0.25">
      <c r="A55" s="47" t="s">
        <v>2293</v>
      </c>
      <c r="B55" s="48">
        <v>2</v>
      </c>
      <c r="C55" s="49" t="s">
        <v>2821</v>
      </c>
      <c r="D55" s="48" t="s">
        <v>2822</v>
      </c>
      <c r="E55" s="48" t="s">
        <v>2823</v>
      </c>
      <c r="F55" s="48"/>
      <c r="G55" s="47"/>
      <c r="H55" s="50">
        <v>598</v>
      </c>
      <c r="J55" s="20"/>
    </row>
    <row r="56" spans="1:10" x14ac:dyDescent="0.25">
      <c r="A56" s="47" t="s">
        <v>2293</v>
      </c>
      <c r="B56" s="48">
        <v>2</v>
      </c>
      <c r="C56" s="49" t="s">
        <v>2824</v>
      </c>
      <c r="D56" s="48" t="s">
        <v>2825</v>
      </c>
      <c r="E56" s="48" t="s">
        <v>2299</v>
      </c>
      <c r="F56" s="48"/>
      <c r="G56" s="47"/>
      <c r="H56" s="50">
        <v>1220</v>
      </c>
      <c r="J56" s="20"/>
    </row>
    <row r="57" spans="1:10" x14ac:dyDescent="0.25">
      <c r="A57" s="47" t="s">
        <v>2293</v>
      </c>
      <c r="B57" s="48">
        <v>2</v>
      </c>
      <c r="C57" s="49" t="s">
        <v>2815</v>
      </c>
      <c r="D57" s="48" t="s">
        <v>2826</v>
      </c>
      <c r="E57" s="48" t="s">
        <v>2299</v>
      </c>
      <c r="F57" s="48"/>
      <c r="G57" s="47"/>
      <c r="H57" s="50">
        <v>1220</v>
      </c>
      <c r="J57" s="20"/>
    </row>
    <row r="58" spans="1:10" x14ac:dyDescent="0.25">
      <c r="A58" s="47" t="s">
        <v>2827</v>
      </c>
      <c r="B58" s="48">
        <v>3</v>
      </c>
      <c r="C58" s="49" t="s">
        <v>2828</v>
      </c>
      <c r="D58" s="48"/>
      <c r="E58" s="48" t="s">
        <v>2829</v>
      </c>
      <c r="F58" s="48">
        <v>2013</v>
      </c>
      <c r="G58" s="47"/>
      <c r="H58" s="50">
        <v>648</v>
      </c>
      <c r="J58" s="20"/>
    </row>
    <row r="59" spans="1:10" x14ac:dyDescent="0.25">
      <c r="A59" s="47" t="s">
        <v>2827</v>
      </c>
      <c r="B59" s="48">
        <v>3</v>
      </c>
      <c r="C59" s="49" t="s">
        <v>2830</v>
      </c>
      <c r="D59" s="48"/>
      <c r="E59" s="48" t="s">
        <v>2829</v>
      </c>
      <c r="F59" s="48"/>
      <c r="G59" s="47"/>
      <c r="H59" s="50">
        <v>1032</v>
      </c>
      <c r="J59" s="20"/>
    </row>
    <row r="60" spans="1:10" x14ac:dyDescent="0.25">
      <c r="A60" s="47" t="s">
        <v>2827</v>
      </c>
      <c r="B60" s="48">
        <v>3</v>
      </c>
      <c r="C60" s="49" t="s">
        <v>2831</v>
      </c>
      <c r="D60" s="48"/>
      <c r="E60" s="48"/>
      <c r="F60" s="48"/>
      <c r="G60" s="47"/>
      <c r="H60" s="50">
        <v>2160</v>
      </c>
      <c r="J60" s="20"/>
    </row>
    <row r="61" spans="1:10" x14ac:dyDescent="0.25">
      <c r="A61" s="47" t="s">
        <v>2827</v>
      </c>
      <c r="B61" s="48">
        <v>3</v>
      </c>
      <c r="C61" s="49" t="s">
        <v>2832</v>
      </c>
      <c r="D61" s="48"/>
      <c r="E61" s="48"/>
      <c r="F61" s="48"/>
      <c r="G61" s="47"/>
      <c r="H61" s="50">
        <v>2160</v>
      </c>
      <c r="J61" s="20"/>
    </row>
    <row r="62" spans="1:10" x14ac:dyDescent="0.25">
      <c r="A62" s="47" t="s">
        <v>2308</v>
      </c>
      <c r="B62" s="48">
        <v>5</v>
      </c>
      <c r="C62" s="49" t="s">
        <v>2833</v>
      </c>
      <c r="D62" s="48"/>
      <c r="E62" s="48"/>
      <c r="F62" s="48"/>
      <c r="G62" s="47"/>
      <c r="H62" s="50">
        <v>585</v>
      </c>
      <c r="J62" s="20"/>
    </row>
    <row r="63" spans="1:10" x14ac:dyDescent="0.25">
      <c r="A63" s="47" t="s">
        <v>2308</v>
      </c>
      <c r="B63" s="48">
        <v>5</v>
      </c>
      <c r="C63" s="49" t="s">
        <v>2834</v>
      </c>
      <c r="D63" s="48"/>
      <c r="E63" s="48"/>
      <c r="F63" s="48"/>
      <c r="G63" s="47"/>
      <c r="H63" s="50">
        <v>877.5</v>
      </c>
      <c r="J63" s="20"/>
    </row>
    <row r="64" spans="1:10" x14ac:dyDescent="0.25">
      <c r="A64" s="47" t="s">
        <v>2308</v>
      </c>
      <c r="B64" s="48">
        <v>5</v>
      </c>
      <c r="C64" s="49" t="s">
        <v>2835</v>
      </c>
      <c r="D64" s="48"/>
      <c r="E64" s="48"/>
      <c r="F64" s="48"/>
      <c r="G64" s="47"/>
      <c r="H64" s="50">
        <v>1365</v>
      </c>
      <c r="J64" s="20"/>
    </row>
    <row r="65" spans="1:10" x14ac:dyDescent="0.25">
      <c r="A65" s="47" t="s">
        <v>2836</v>
      </c>
      <c r="B65" s="48">
        <v>2</v>
      </c>
      <c r="C65" s="49" t="s">
        <v>2837</v>
      </c>
      <c r="D65" s="48"/>
      <c r="E65" s="48"/>
      <c r="F65" s="48"/>
      <c r="G65" s="47"/>
      <c r="H65" s="50">
        <v>227.2</v>
      </c>
      <c r="J65" s="20"/>
    </row>
    <row r="66" spans="1:10" x14ac:dyDescent="0.25">
      <c r="A66" s="47" t="s">
        <v>2836</v>
      </c>
      <c r="B66" s="48">
        <v>5</v>
      </c>
      <c r="C66" s="49" t="s">
        <v>2838</v>
      </c>
      <c r="D66" s="48"/>
      <c r="E66" s="48"/>
      <c r="F66" s="48"/>
      <c r="G66" s="47"/>
      <c r="H66" s="50">
        <v>800</v>
      </c>
      <c r="J66" s="20"/>
    </row>
    <row r="67" spans="1:10" x14ac:dyDescent="0.25">
      <c r="A67" s="47" t="s">
        <v>2836</v>
      </c>
      <c r="B67" s="48">
        <v>3</v>
      </c>
      <c r="C67" s="49" t="s">
        <v>2839</v>
      </c>
      <c r="D67" s="48"/>
      <c r="E67" s="48"/>
      <c r="F67" s="48"/>
      <c r="G67" s="47"/>
      <c r="H67" s="50">
        <v>408</v>
      </c>
      <c r="J67" s="20"/>
    </row>
    <row r="68" spans="1:10" x14ac:dyDescent="0.25">
      <c r="A68" s="47" t="s">
        <v>2836</v>
      </c>
      <c r="B68" s="48">
        <v>2</v>
      </c>
      <c r="C68" s="49" t="s">
        <v>2840</v>
      </c>
      <c r="D68" s="48"/>
      <c r="E68" s="48"/>
      <c r="F68" s="48"/>
      <c r="G68" s="47"/>
      <c r="H68" s="50">
        <v>368</v>
      </c>
      <c r="J68" s="20"/>
    </row>
    <row r="69" spans="1:10" x14ac:dyDescent="0.25">
      <c r="A69" s="47" t="s">
        <v>2841</v>
      </c>
      <c r="B69" s="48">
        <v>3</v>
      </c>
      <c r="C69" s="49" t="s">
        <v>2842</v>
      </c>
      <c r="D69" s="48"/>
      <c r="E69" s="48"/>
      <c r="F69" s="48"/>
      <c r="G69" s="47"/>
      <c r="H69" s="50">
        <v>595.20000000000005</v>
      </c>
      <c r="J69" s="20"/>
    </row>
    <row r="70" spans="1:10" x14ac:dyDescent="0.25">
      <c r="A70" s="47" t="s">
        <v>2841</v>
      </c>
      <c r="B70" s="48">
        <v>5</v>
      </c>
      <c r="C70" s="49" t="s">
        <v>2843</v>
      </c>
      <c r="D70" s="48"/>
      <c r="E70" s="48"/>
      <c r="F70" s="48"/>
      <c r="G70" s="47"/>
      <c r="H70" s="50">
        <v>992</v>
      </c>
      <c r="J70" s="20"/>
    </row>
    <row r="71" spans="1:10" x14ac:dyDescent="0.25">
      <c r="A71" s="47" t="s">
        <v>2841</v>
      </c>
      <c r="B71" s="48">
        <v>3</v>
      </c>
      <c r="C71" s="49" t="s">
        <v>2844</v>
      </c>
      <c r="D71" s="48"/>
      <c r="E71" s="48"/>
      <c r="F71" s="48"/>
      <c r="G71" s="47"/>
      <c r="H71" s="50">
        <v>816</v>
      </c>
      <c r="J71" s="20"/>
    </row>
    <row r="72" spans="1:10" x14ac:dyDescent="0.25">
      <c r="A72" s="47">
        <v>32</v>
      </c>
      <c r="B72" s="48">
        <v>120</v>
      </c>
      <c r="C72" s="49"/>
      <c r="D72" s="48"/>
      <c r="E72" s="48"/>
      <c r="F72" s="48"/>
      <c r="G72" s="47"/>
      <c r="H72" s="216">
        <v>52555.649999999994</v>
      </c>
      <c r="J72" s="20"/>
    </row>
    <row r="73" spans="1:10" x14ac:dyDescent="0.25">
      <c r="A73" s="28"/>
      <c r="B73" s="29"/>
      <c r="C73" s="20"/>
      <c r="D73" s="20"/>
      <c r="E73" s="20"/>
      <c r="F73" s="20"/>
      <c r="G73" s="20"/>
      <c r="H73" s="30"/>
      <c r="I73" s="20"/>
      <c r="J73" s="20"/>
    </row>
    <row r="74" spans="1:10" x14ac:dyDescent="0.25">
      <c r="A74" s="31"/>
      <c r="B74" s="26"/>
      <c r="H74" s="27"/>
    </row>
    <row r="76" spans="1:10" x14ac:dyDescent="0.25">
      <c r="A76" s="32"/>
      <c r="B76" s="32"/>
      <c r="C76" s="32"/>
      <c r="D76" s="32"/>
      <c r="E76" s="32"/>
      <c r="F76" s="32"/>
      <c r="G76" s="32"/>
      <c r="H76" s="32"/>
      <c r="I76" s="33"/>
      <c r="J76" s="33"/>
    </row>
    <row r="77" spans="1:10" x14ac:dyDescent="0.25">
      <c r="I77" s="7"/>
      <c r="J77" s="33"/>
    </row>
    <row r="78" spans="1:10" ht="21" x14ac:dyDescent="0.35">
      <c r="A78" s="12" t="s">
        <v>1280</v>
      </c>
      <c r="B78" s="12" t="s">
        <v>12</v>
      </c>
      <c r="G78" s="17" t="s">
        <v>7</v>
      </c>
      <c r="H78" s="34">
        <f>+H72</f>
        <v>52555.649999999994</v>
      </c>
      <c r="I78" s="7"/>
      <c r="J78" s="33"/>
    </row>
    <row r="79" spans="1:10" ht="26.25" x14ac:dyDescent="0.4">
      <c r="A79" s="35">
        <f>+A72</f>
        <v>32</v>
      </c>
      <c r="B79" s="35">
        <f>+B72</f>
        <v>120</v>
      </c>
      <c r="C79" s="36" t="s">
        <v>14</v>
      </c>
      <c r="D79" s="32"/>
      <c r="E79" s="32"/>
      <c r="F79" s="32"/>
      <c r="G79" s="32"/>
      <c r="H79" s="32"/>
      <c r="I79" s="33"/>
      <c r="J79" s="33"/>
    </row>
    <row r="81" spans="5:8" x14ac:dyDescent="0.25">
      <c r="E81" s="12" t="s">
        <v>1280</v>
      </c>
      <c r="F81" s="12" t="s">
        <v>12</v>
      </c>
    </row>
    <row r="82" spans="5:8" ht="26.25" x14ac:dyDescent="0.4">
      <c r="E82" s="35">
        <f>+A22+A32+A79</f>
        <v>51</v>
      </c>
      <c r="F82" s="35">
        <f>+B22+B32+B79</f>
        <v>168</v>
      </c>
      <c r="G82" s="17" t="s">
        <v>41</v>
      </c>
      <c r="H82" s="34">
        <f>+H19+H30+H72</f>
        <v>103742.65</v>
      </c>
    </row>
  </sheetData>
  <mergeCells count="4">
    <mergeCell ref="A1:J1"/>
    <mergeCell ref="A37:J37"/>
    <mergeCell ref="A2:H2"/>
    <mergeCell ref="A38:H3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76"/>
  <sheetViews>
    <sheetView topLeftCell="A61" workbookViewId="0">
      <pane xSplit="1" topLeftCell="E1" activePane="topRight" state="frozen"/>
      <selection pane="topRight" activeCell="F77" sqref="F77"/>
    </sheetView>
  </sheetViews>
  <sheetFormatPr baseColWidth="10" defaultRowHeight="15" x14ac:dyDescent="0.25"/>
  <cols>
    <col min="3" max="3" width="71.42578125" customWidth="1"/>
    <col min="4" max="4" width="42.42578125" customWidth="1"/>
    <col min="5" max="5" width="16.7109375" customWidth="1"/>
    <col min="6" max="6" width="15.5703125" customWidth="1"/>
    <col min="7" max="7" width="25" customWidth="1"/>
    <col min="8" max="8" width="22.285156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1452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2">
        <v>256</v>
      </c>
      <c r="B4" s="22">
        <v>3</v>
      </c>
      <c r="C4" s="75" t="s">
        <v>238</v>
      </c>
      <c r="D4" s="75" t="s">
        <v>256</v>
      </c>
      <c r="E4" s="61" t="s">
        <v>302</v>
      </c>
      <c r="F4" s="6"/>
      <c r="G4" s="86" t="s">
        <v>9</v>
      </c>
      <c r="H4" s="55">
        <v>2577</v>
      </c>
      <c r="I4" s="7"/>
      <c r="J4" s="8"/>
    </row>
    <row r="5" spans="1:10" x14ac:dyDescent="0.25">
      <c r="A5" s="22">
        <v>257</v>
      </c>
      <c r="B5" s="22">
        <v>3</v>
      </c>
      <c r="C5" s="75" t="s">
        <v>1312</v>
      </c>
      <c r="D5" s="75" t="s">
        <v>257</v>
      </c>
      <c r="E5" s="61" t="s">
        <v>303</v>
      </c>
      <c r="F5" s="87">
        <v>2012</v>
      </c>
      <c r="G5" s="86" t="s">
        <v>9</v>
      </c>
      <c r="H5" s="55">
        <v>597</v>
      </c>
      <c r="I5" s="7"/>
      <c r="J5" s="8"/>
    </row>
    <row r="6" spans="1:10" x14ac:dyDescent="0.25">
      <c r="A6" s="22">
        <v>259</v>
      </c>
      <c r="B6" s="22">
        <v>3</v>
      </c>
      <c r="C6" s="75" t="s">
        <v>239</v>
      </c>
      <c r="D6" s="75" t="s">
        <v>267</v>
      </c>
      <c r="E6" s="88" t="s">
        <v>196</v>
      </c>
      <c r="F6" s="87">
        <v>2006</v>
      </c>
      <c r="G6" s="86" t="s">
        <v>9</v>
      </c>
      <c r="H6" s="55">
        <v>798</v>
      </c>
      <c r="I6" s="7"/>
      <c r="J6" s="8"/>
    </row>
    <row r="7" spans="1:10" ht="30" x14ac:dyDescent="0.25">
      <c r="A7" s="22">
        <v>260</v>
      </c>
      <c r="B7" s="22">
        <v>3</v>
      </c>
      <c r="C7" s="75" t="s">
        <v>240</v>
      </c>
      <c r="D7" s="75" t="s">
        <v>268</v>
      </c>
      <c r="E7" s="61" t="s">
        <v>258</v>
      </c>
      <c r="F7" s="87">
        <v>2011</v>
      </c>
      <c r="G7" s="86" t="s">
        <v>10</v>
      </c>
      <c r="H7" s="55">
        <v>1539</v>
      </c>
      <c r="I7" s="7"/>
      <c r="J7" s="8"/>
    </row>
    <row r="8" spans="1:10" x14ac:dyDescent="0.25">
      <c r="A8" s="22">
        <v>261</v>
      </c>
      <c r="B8" s="22">
        <v>3</v>
      </c>
      <c r="C8" s="75" t="s">
        <v>241</v>
      </c>
      <c r="D8" s="75" t="s">
        <v>269</v>
      </c>
      <c r="E8" s="61" t="s">
        <v>259</v>
      </c>
      <c r="F8" s="87">
        <v>2010</v>
      </c>
      <c r="G8" s="86" t="s">
        <v>10</v>
      </c>
      <c r="H8" s="55">
        <v>750</v>
      </c>
      <c r="I8" s="7"/>
      <c r="J8" s="8"/>
    </row>
    <row r="9" spans="1:10" x14ac:dyDescent="0.25">
      <c r="A9" s="22">
        <v>262</v>
      </c>
      <c r="B9" s="22">
        <v>3</v>
      </c>
      <c r="C9" s="75" t="s">
        <v>242</v>
      </c>
      <c r="D9" s="75" t="s">
        <v>270</v>
      </c>
      <c r="E9" s="61" t="s">
        <v>260</v>
      </c>
      <c r="F9" s="87">
        <v>2010</v>
      </c>
      <c r="G9" s="86" t="s">
        <v>10</v>
      </c>
      <c r="H9" s="55">
        <v>366</v>
      </c>
      <c r="I9" s="7"/>
      <c r="J9" s="8"/>
    </row>
    <row r="10" spans="1:10" x14ac:dyDescent="0.25">
      <c r="A10" s="22">
        <v>264</v>
      </c>
      <c r="B10" s="22">
        <v>3</v>
      </c>
      <c r="C10" s="59" t="s">
        <v>243</v>
      </c>
      <c r="D10" s="89" t="s">
        <v>271</v>
      </c>
      <c r="E10" s="5"/>
      <c r="F10" s="6"/>
      <c r="G10" s="86" t="s">
        <v>9</v>
      </c>
      <c r="H10" s="55">
        <v>438</v>
      </c>
      <c r="I10" s="7"/>
      <c r="J10" s="8"/>
    </row>
    <row r="11" spans="1:10" ht="30" x14ac:dyDescent="0.25">
      <c r="A11" s="22">
        <v>265</v>
      </c>
      <c r="B11" s="22">
        <v>3</v>
      </c>
      <c r="C11" s="59" t="s">
        <v>244</v>
      </c>
      <c r="D11" s="89" t="s">
        <v>272</v>
      </c>
      <c r="E11" s="5"/>
      <c r="F11" s="6"/>
      <c r="G11" s="5"/>
      <c r="H11" s="55">
        <v>729</v>
      </c>
      <c r="I11" s="7"/>
      <c r="J11" s="8"/>
    </row>
    <row r="12" spans="1:10" x14ac:dyDescent="0.25">
      <c r="A12" s="22">
        <v>266</v>
      </c>
      <c r="B12" s="22">
        <v>3</v>
      </c>
      <c r="C12" s="59" t="s">
        <v>1313</v>
      </c>
      <c r="D12" s="89" t="s">
        <v>273</v>
      </c>
      <c r="E12" s="5"/>
      <c r="F12" s="6"/>
      <c r="G12" s="5"/>
      <c r="H12" s="55">
        <v>1362</v>
      </c>
      <c r="I12" s="7"/>
      <c r="J12" s="8"/>
    </row>
    <row r="13" spans="1:10" x14ac:dyDescent="0.25">
      <c r="A13" s="22">
        <v>270</v>
      </c>
      <c r="B13" s="22">
        <v>3</v>
      </c>
      <c r="C13" s="59" t="s">
        <v>245</v>
      </c>
      <c r="D13" s="90" t="s">
        <v>274</v>
      </c>
      <c r="E13" s="9" t="s">
        <v>261</v>
      </c>
      <c r="F13" s="6"/>
      <c r="G13" s="5" t="s">
        <v>9</v>
      </c>
      <c r="H13" s="55">
        <v>1386</v>
      </c>
      <c r="I13" s="7"/>
      <c r="J13" s="8"/>
    </row>
    <row r="14" spans="1:10" x14ac:dyDescent="0.25">
      <c r="A14" s="22">
        <v>283</v>
      </c>
      <c r="B14" s="22">
        <v>3</v>
      </c>
      <c r="C14" s="59" t="s">
        <v>246</v>
      </c>
      <c r="D14" s="5" t="s">
        <v>275</v>
      </c>
      <c r="E14" s="5"/>
      <c r="F14" s="6"/>
      <c r="G14" s="5" t="s">
        <v>10</v>
      </c>
      <c r="H14" s="55">
        <v>995</v>
      </c>
      <c r="I14" s="7"/>
      <c r="J14" s="8"/>
    </row>
    <row r="15" spans="1:10" ht="30" x14ac:dyDescent="0.25">
      <c r="A15" s="22">
        <v>284</v>
      </c>
      <c r="B15" s="22">
        <v>3</v>
      </c>
      <c r="C15" s="59" t="s">
        <v>247</v>
      </c>
      <c r="D15" s="91" t="s">
        <v>1314</v>
      </c>
      <c r="E15" s="5"/>
      <c r="F15" s="6"/>
      <c r="G15" s="5" t="s">
        <v>10</v>
      </c>
      <c r="H15" s="55">
        <v>903</v>
      </c>
      <c r="I15" s="7"/>
      <c r="J15" s="8"/>
    </row>
    <row r="16" spans="1:10" ht="75" x14ac:dyDescent="0.25">
      <c r="A16" s="22">
        <v>286</v>
      </c>
      <c r="B16" s="22">
        <v>3</v>
      </c>
      <c r="C16" s="59" t="s">
        <v>248</v>
      </c>
      <c r="D16" s="5" t="s">
        <v>276</v>
      </c>
      <c r="E16" s="9" t="s">
        <v>1315</v>
      </c>
      <c r="F16" s="6"/>
      <c r="G16" s="5" t="s">
        <v>10</v>
      </c>
      <c r="H16" s="55">
        <v>1098</v>
      </c>
      <c r="I16" s="7"/>
      <c r="J16" s="8"/>
    </row>
    <row r="17" spans="1:10" ht="30" x14ac:dyDescent="0.25">
      <c r="A17" s="22">
        <v>287</v>
      </c>
      <c r="B17" s="22">
        <v>3</v>
      </c>
      <c r="C17" s="59" t="s">
        <v>1316</v>
      </c>
      <c r="D17" s="5" t="s">
        <v>276</v>
      </c>
      <c r="E17" s="9" t="s">
        <v>262</v>
      </c>
      <c r="F17" s="70" t="s">
        <v>316</v>
      </c>
      <c r="G17" s="5"/>
      <c r="H17" s="55">
        <v>1014</v>
      </c>
      <c r="I17" s="7"/>
      <c r="J17" s="8"/>
    </row>
    <row r="18" spans="1:10" x14ac:dyDescent="0.25">
      <c r="A18" s="22">
        <v>288</v>
      </c>
      <c r="B18" s="22">
        <v>3</v>
      </c>
      <c r="C18" s="59" t="s">
        <v>1317</v>
      </c>
      <c r="D18" s="5" t="s">
        <v>277</v>
      </c>
      <c r="E18" s="9" t="s">
        <v>263</v>
      </c>
      <c r="F18" s="70" t="s">
        <v>317</v>
      </c>
      <c r="G18" s="5"/>
      <c r="H18" s="55">
        <v>1878</v>
      </c>
      <c r="I18" s="7"/>
      <c r="J18" s="8"/>
    </row>
    <row r="19" spans="1:10" ht="30" x14ac:dyDescent="0.25">
      <c r="A19" s="22">
        <v>289</v>
      </c>
      <c r="B19" s="22">
        <v>3</v>
      </c>
      <c r="C19" s="59" t="s">
        <v>1318</v>
      </c>
      <c r="D19" s="5" t="s">
        <v>278</v>
      </c>
      <c r="E19" s="9" t="s">
        <v>264</v>
      </c>
      <c r="F19" s="70" t="s">
        <v>318</v>
      </c>
      <c r="G19" s="5"/>
      <c r="H19" s="55">
        <v>2689</v>
      </c>
      <c r="I19" s="7"/>
      <c r="J19" s="8"/>
    </row>
    <row r="20" spans="1:10" x14ac:dyDescent="0.25">
      <c r="A20" s="22">
        <v>291</v>
      </c>
      <c r="B20" s="22">
        <v>3</v>
      </c>
      <c r="C20" s="59" t="s">
        <v>1319</v>
      </c>
      <c r="D20" s="5" t="s">
        <v>279</v>
      </c>
      <c r="E20" s="9" t="s">
        <v>265</v>
      </c>
      <c r="F20" s="70" t="s">
        <v>319</v>
      </c>
      <c r="G20" s="5"/>
      <c r="H20" s="55">
        <v>1236</v>
      </c>
      <c r="I20" s="7"/>
      <c r="J20" s="8"/>
    </row>
    <row r="21" spans="1:10" ht="30" x14ac:dyDescent="0.25">
      <c r="A21" s="22">
        <v>292</v>
      </c>
      <c r="B21" s="22">
        <v>3</v>
      </c>
      <c r="C21" s="59" t="s">
        <v>1320</v>
      </c>
      <c r="D21" s="5" t="s">
        <v>280</v>
      </c>
      <c r="E21" s="9" t="s">
        <v>266</v>
      </c>
      <c r="F21" s="70" t="s">
        <v>320</v>
      </c>
      <c r="G21" s="5"/>
      <c r="H21" s="55">
        <v>1408</v>
      </c>
      <c r="I21" s="7"/>
      <c r="J21" s="8"/>
    </row>
    <row r="22" spans="1:10" x14ac:dyDescent="0.25">
      <c r="A22" s="22">
        <v>294</v>
      </c>
      <c r="B22" s="22">
        <v>3</v>
      </c>
      <c r="C22" s="59" t="s">
        <v>1321</v>
      </c>
      <c r="D22" s="5" t="s">
        <v>281</v>
      </c>
      <c r="E22" s="9" t="s">
        <v>304</v>
      </c>
      <c r="F22" s="70">
        <v>2011</v>
      </c>
      <c r="G22" s="5"/>
      <c r="H22" s="55">
        <v>1506</v>
      </c>
      <c r="I22" s="7"/>
      <c r="J22" s="8"/>
    </row>
    <row r="23" spans="1:10" ht="45" x14ac:dyDescent="0.25">
      <c r="A23" s="22">
        <v>295</v>
      </c>
      <c r="B23" s="22">
        <v>3</v>
      </c>
      <c r="C23" s="59" t="s">
        <v>1322</v>
      </c>
      <c r="D23" s="5" t="s">
        <v>282</v>
      </c>
      <c r="E23" s="9" t="s">
        <v>305</v>
      </c>
      <c r="F23" s="70">
        <v>2014</v>
      </c>
      <c r="G23" s="5"/>
      <c r="H23" s="55">
        <v>1247</v>
      </c>
      <c r="I23" s="7"/>
      <c r="J23" s="8"/>
    </row>
    <row r="24" spans="1:10" ht="45" x14ac:dyDescent="0.25">
      <c r="A24" s="22">
        <v>296</v>
      </c>
      <c r="B24" s="22">
        <v>3</v>
      </c>
      <c r="C24" s="59" t="s">
        <v>1323</v>
      </c>
      <c r="D24" s="5" t="s">
        <v>283</v>
      </c>
      <c r="E24" s="9" t="s">
        <v>306</v>
      </c>
      <c r="F24" s="70" t="s">
        <v>321</v>
      </c>
      <c r="G24" s="5"/>
      <c r="H24" s="55">
        <v>1048</v>
      </c>
      <c r="I24" s="7"/>
      <c r="J24" s="8"/>
    </row>
    <row r="25" spans="1:10" ht="30" x14ac:dyDescent="0.25">
      <c r="A25" s="22">
        <v>298</v>
      </c>
      <c r="B25" s="22">
        <v>3</v>
      </c>
      <c r="C25" s="59" t="s">
        <v>1324</v>
      </c>
      <c r="D25" s="5" t="s">
        <v>284</v>
      </c>
      <c r="E25" s="9" t="s">
        <v>307</v>
      </c>
      <c r="F25" s="70" t="s">
        <v>322</v>
      </c>
      <c r="G25" s="5"/>
      <c r="H25" s="55">
        <v>1377</v>
      </c>
      <c r="I25" s="7"/>
      <c r="J25" s="8"/>
    </row>
    <row r="26" spans="1:10" ht="60" x14ac:dyDescent="0.25">
      <c r="A26" s="22">
        <v>299</v>
      </c>
      <c r="B26" s="22">
        <v>3</v>
      </c>
      <c r="C26" s="59" t="s">
        <v>249</v>
      </c>
      <c r="D26" s="5" t="s">
        <v>285</v>
      </c>
      <c r="E26" s="9" t="s">
        <v>308</v>
      </c>
      <c r="F26" s="70" t="s">
        <v>323</v>
      </c>
      <c r="G26" s="5"/>
      <c r="H26" s="55">
        <v>504</v>
      </c>
      <c r="I26" s="7"/>
      <c r="J26" s="8"/>
    </row>
    <row r="27" spans="1:10" ht="30" x14ac:dyDescent="0.25">
      <c r="A27" s="22">
        <v>300</v>
      </c>
      <c r="B27" s="22">
        <v>3</v>
      </c>
      <c r="C27" s="59" t="s">
        <v>1325</v>
      </c>
      <c r="D27" s="9" t="s">
        <v>286</v>
      </c>
      <c r="E27" s="9" t="s">
        <v>309</v>
      </c>
      <c r="F27" s="70" t="s">
        <v>324</v>
      </c>
      <c r="G27" s="5"/>
      <c r="H27" s="55">
        <v>1526</v>
      </c>
      <c r="I27" s="7"/>
      <c r="J27" s="8"/>
    </row>
    <row r="28" spans="1:10" ht="45" x14ac:dyDescent="0.25">
      <c r="A28" s="22">
        <v>301</v>
      </c>
      <c r="B28" s="22">
        <v>3</v>
      </c>
      <c r="C28" s="59" t="s">
        <v>250</v>
      </c>
      <c r="D28" s="5" t="s">
        <v>1326</v>
      </c>
      <c r="E28" s="9" t="s">
        <v>310</v>
      </c>
      <c r="F28" s="70" t="s">
        <v>325</v>
      </c>
      <c r="G28" s="5"/>
      <c r="H28" s="55">
        <v>1018</v>
      </c>
      <c r="I28" s="7"/>
      <c r="J28" s="8"/>
    </row>
    <row r="29" spans="1:10" ht="30" x14ac:dyDescent="0.25">
      <c r="A29" s="22">
        <v>302</v>
      </c>
      <c r="B29" s="22">
        <v>3</v>
      </c>
      <c r="C29" s="59" t="s">
        <v>1327</v>
      </c>
      <c r="D29" s="5" t="s">
        <v>287</v>
      </c>
      <c r="E29" s="9"/>
      <c r="F29" s="70" t="s">
        <v>326</v>
      </c>
      <c r="G29" s="5"/>
      <c r="H29" s="55">
        <v>1738</v>
      </c>
      <c r="I29" s="7"/>
      <c r="J29" s="8"/>
    </row>
    <row r="30" spans="1:10" ht="45" x14ac:dyDescent="0.25">
      <c r="A30" s="22">
        <v>303</v>
      </c>
      <c r="B30" s="22">
        <v>3</v>
      </c>
      <c r="C30" s="59" t="s">
        <v>251</v>
      </c>
      <c r="D30" s="5" t="s">
        <v>288</v>
      </c>
      <c r="E30" s="9" t="s">
        <v>311</v>
      </c>
      <c r="F30" s="70" t="s">
        <v>327</v>
      </c>
      <c r="G30" s="5"/>
      <c r="H30" s="55">
        <v>1376</v>
      </c>
      <c r="I30" s="7"/>
      <c r="J30" s="8"/>
    </row>
    <row r="31" spans="1:10" x14ac:dyDescent="0.25">
      <c r="A31" s="22">
        <v>304</v>
      </c>
      <c r="B31" s="22">
        <v>3</v>
      </c>
      <c r="C31" s="59" t="s">
        <v>252</v>
      </c>
      <c r="D31" s="5" t="s">
        <v>289</v>
      </c>
      <c r="E31" s="5"/>
      <c r="F31" s="70" t="s">
        <v>328</v>
      </c>
      <c r="G31" s="5"/>
      <c r="H31" s="55">
        <v>1796</v>
      </c>
      <c r="I31" s="7"/>
      <c r="J31" s="8"/>
    </row>
    <row r="32" spans="1:10" x14ac:dyDescent="0.25">
      <c r="A32" s="22">
        <v>305</v>
      </c>
      <c r="B32" s="22">
        <v>3</v>
      </c>
      <c r="C32" s="59" t="s">
        <v>1328</v>
      </c>
      <c r="D32" s="5" t="s">
        <v>290</v>
      </c>
      <c r="E32" s="5"/>
      <c r="F32" s="70" t="s">
        <v>329</v>
      </c>
      <c r="G32" s="5"/>
      <c r="H32" s="55">
        <v>984</v>
      </c>
      <c r="I32" s="7"/>
      <c r="J32" s="8"/>
    </row>
    <row r="33" spans="1:10" x14ac:dyDescent="0.25">
      <c r="A33" s="22">
        <v>306</v>
      </c>
      <c r="B33" s="22">
        <v>3</v>
      </c>
      <c r="C33" s="59" t="s">
        <v>1328</v>
      </c>
      <c r="D33" s="5" t="s">
        <v>291</v>
      </c>
      <c r="E33" s="5"/>
      <c r="F33" s="70" t="s">
        <v>330</v>
      </c>
      <c r="G33" s="5"/>
      <c r="H33" s="55">
        <v>1320</v>
      </c>
      <c r="I33" s="7"/>
      <c r="J33" s="8"/>
    </row>
    <row r="34" spans="1:10" x14ac:dyDescent="0.25">
      <c r="A34" s="22">
        <v>307</v>
      </c>
      <c r="B34" s="22">
        <v>3</v>
      </c>
      <c r="C34" s="59" t="s">
        <v>1329</v>
      </c>
      <c r="D34" s="5" t="s">
        <v>292</v>
      </c>
      <c r="E34" s="5"/>
      <c r="F34" s="70" t="s">
        <v>331</v>
      </c>
      <c r="G34" s="5"/>
      <c r="H34" s="55">
        <v>988</v>
      </c>
      <c r="I34" s="7"/>
      <c r="J34" s="8"/>
    </row>
    <row r="35" spans="1:10" x14ac:dyDescent="0.25">
      <c r="A35" s="22">
        <v>308</v>
      </c>
      <c r="B35" s="22">
        <v>3</v>
      </c>
      <c r="C35" s="59" t="s">
        <v>1330</v>
      </c>
      <c r="D35" s="5" t="s">
        <v>293</v>
      </c>
      <c r="E35" s="5"/>
      <c r="F35" s="70" t="s">
        <v>332</v>
      </c>
      <c r="G35" s="5"/>
      <c r="H35" s="55">
        <v>1120</v>
      </c>
      <c r="I35" s="7"/>
      <c r="J35" s="8"/>
    </row>
    <row r="36" spans="1:10" ht="45" x14ac:dyDescent="0.25">
      <c r="A36" s="22">
        <v>310</v>
      </c>
      <c r="B36" s="22">
        <v>3</v>
      </c>
      <c r="C36" s="59" t="s">
        <v>253</v>
      </c>
      <c r="D36" s="5" t="s">
        <v>294</v>
      </c>
      <c r="E36" s="9" t="s">
        <v>312</v>
      </c>
      <c r="F36" s="70" t="s">
        <v>333</v>
      </c>
      <c r="G36" s="5"/>
      <c r="H36" s="55">
        <v>4122</v>
      </c>
      <c r="I36" s="7"/>
      <c r="J36" s="8"/>
    </row>
    <row r="37" spans="1:10" ht="30" x14ac:dyDescent="0.25">
      <c r="A37" s="22">
        <v>311</v>
      </c>
      <c r="B37" s="22">
        <v>3</v>
      </c>
      <c r="C37" s="59" t="s">
        <v>1331</v>
      </c>
      <c r="D37" s="5" t="s">
        <v>295</v>
      </c>
      <c r="E37" s="9" t="s">
        <v>313</v>
      </c>
      <c r="F37" s="70" t="s">
        <v>334</v>
      </c>
      <c r="G37" s="5"/>
      <c r="H37" s="55">
        <v>764</v>
      </c>
      <c r="I37" s="7"/>
      <c r="J37" s="8"/>
    </row>
    <row r="38" spans="1:10" ht="30" x14ac:dyDescent="0.25">
      <c r="A38" s="22">
        <v>312</v>
      </c>
      <c r="B38" s="22">
        <v>3</v>
      </c>
      <c r="C38" s="59" t="s">
        <v>1332</v>
      </c>
      <c r="D38" s="5" t="s">
        <v>296</v>
      </c>
      <c r="E38" s="9" t="s">
        <v>313</v>
      </c>
      <c r="F38" s="70" t="s">
        <v>333</v>
      </c>
      <c r="G38" s="5"/>
      <c r="H38" s="55">
        <v>988</v>
      </c>
      <c r="I38" s="7"/>
      <c r="J38" s="8"/>
    </row>
    <row r="39" spans="1:10" ht="30" x14ac:dyDescent="0.25">
      <c r="A39" s="22">
        <v>314</v>
      </c>
      <c r="B39" s="22">
        <v>3</v>
      </c>
      <c r="C39" s="59" t="s">
        <v>1333</v>
      </c>
      <c r="D39" s="5" t="s">
        <v>297</v>
      </c>
      <c r="E39" s="9" t="s">
        <v>314</v>
      </c>
      <c r="F39" s="70" t="s">
        <v>335</v>
      </c>
      <c r="G39" s="5"/>
      <c r="H39" s="55">
        <v>1298</v>
      </c>
      <c r="I39" s="7"/>
      <c r="J39" s="8"/>
    </row>
    <row r="40" spans="1:10" ht="45" x14ac:dyDescent="0.25">
      <c r="A40" s="22">
        <v>316</v>
      </c>
      <c r="B40" s="22">
        <v>3</v>
      </c>
      <c r="C40" s="59" t="s">
        <v>254</v>
      </c>
      <c r="D40" s="9" t="s">
        <v>298</v>
      </c>
      <c r="E40" s="9" t="s">
        <v>315</v>
      </c>
      <c r="F40" s="70" t="s">
        <v>336</v>
      </c>
      <c r="G40" s="5"/>
      <c r="H40" s="55">
        <v>4122</v>
      </c>
      <c r="I40" s="7"/>
      <c r="J40" s="8"/>
    </row>
    <row r="41" spans="1:10" x14ac:dyDescent="0.25">
      <c r="A41" s="22">
        <v>318</v>
      </c>
      <c r="B41" s="22">
        <v>3</v>
      </c>
      <c r="C41" s="59" t="s">
        <v>1334</v>
      </c>
      <c r="D41" s="5" t="s">
        <v>299</v>
      </c>
      <c r="E41" s="5"/>
      <c r="F41" s="70" t="s">
        <v>337</v>
      </c>
      <c r="G41" s="5"/>
      <c r="H41" s="55">
        <v>2365</v>
      </c>
      <c r="I41" s="7"/>
      <c r="J41" s="8"/>
    </row>
    <row r="42" spans="1:10" x14ac:dyDescent="0.25">
      <c r="A42" s="22">
        <v>320</v>
      </c>
      <c r="B42" s="22">
        <v>3</v>
      </c>
      <c r="C42" s="59" t="s">
        <v>255</v>
      </c>
      <c r="D42" s="5" t="s">
        <v>300</v>
      </c>
      <c r="E42" s="5"/>
      <c r="F42" s="70" t="s">
        <v>338</v>
      </c>
      <c r="G42" s="5"/>
      <c r="H42" s="55">
        <v>1614</v>
      </c>
      <c r="I42" s="7"/>
      <c r="J42" s="8"/>
    </row>
    <row r="43" spans="1:10" ht="30" x14ac:dyDescent="0.25">
      <c r="A43" s="22">
        <v>321</v>
      </c>
      <c r="B43" s="22">
        <v>3</v>
      </c>
      <c r="C43" s="59" t="s">
        <v>1335</v>
      </c>
      <c r="D43" s="5" t="s">
        <v>301</v>
      </c>
      <c r="E43" s="5"/>
      <c r="F43" s="70" t="s">
        <v>339</v>
      </c>
      <c r="G43" s="5"/>
      <c r="H43" s="55">
        <v>714</v>
      </c>
      <c r="I43" s="7"/>
      <c r="J43" s="8"/>
    </row>
    <row r="44" spans="1:10" x14ac:dyDescent="0.25">
      <c r="A44" s="10">
        <v>44</v>
      </c>
      <c r="B44" s="10">
        <f>SUM(B4:B43)</f>
        <v>120</v>
      </c>
      <c r="H44" s="11">
        <f>SUM(H4:H43)</f>
        <v>55298</v>
      </c>
      <c r="I44" s="7"/>
      <c r="J44" s="8"/>
    </row>
    <row r="45" spans="1:10" x14ac:dyDescent="0.25">
      <c r="I45" s="7"/>
      <c r="J45" s="8"/>
    </row>
    <row r="46" spans="1:10" x14ac:dyDescent="0.25">
      <c r="A46" s="12" t="s">
        <v>1280</v>
      </c>
      <c r="B46" s="12" t="s">
        <v>12</v>
      </c>
      <c r="I46" s="7"/>
      <c r="J46" s="8"/>
    </row>
    <row r="47" spans="1:10" ht="26.25" x14ac:dyDescent="0.4">
      <c r="A47" s="13">
        <f>+A44</f>
        <v>44</v>
      </c>
      <c r="B47" s="13">
        <f>+B44</f>
        <v>120</v>
      </c>
      <c r="C47" s="14" t="s">
        <v>13</v>
      </c>
      <c r="D47" s="1"/>
      <c r="E47" s="1"/>
      <c r="F47" s="1"/>
      <c r="G47" s="1"/>
      <c r="H47" s="1"/>
      <c r="I47" s="8"/>
      <c r="J47" s="8"/>
    </row>
    <row r="48" spans="1:10" x14ac:dyDescent="0.25">
      <c r="I48" s="7"/>
      <c r="J48" s="7"/>
    </row>
    <row r="49" spans="1:10" x14ac:dyDescent="0.25">
      <c r="I49" s="7"/>
      <c r="J49" s="7"/>
    </row>
    <row r="50" spans="1:10" x14ac:dyDescent="0.25">
      <c r="A50" s="15" t="s">
        <v>1820</v>
      </c>
      <c r="B50" s="15" t="s">
        <v>1</v>
      </c>
      <c r="C50" s="15" t="s">
        <v>1250</v>
      </c>
      <c r="D50" s="15" t="s">
        <v>3</v>
      </c>
      <c r="E50" s="15" t="s">
        <v>4</v>
      </c>
      <c r="F50" s="15" t="s">
        <v>5</v>
      </c>
      <c r="G50" s="15" t="s">
        <v>6</v>
      </c>
      <c r="H50" s="15" t="s">
        <v>7</v>
      </c>
      <c r="I50" s="16"/>
      <c r="J50" s="16"/>
    </row>
    <row r="51" spans="1:10" x14ac:dyDescent="0.25">
      <c r="A51" s="128" t="s">
        <v>1744</v>
      </c>
      <c r="B51" s="128">
        <v>1</v>
      </c>
      <c r="C51" s="130" t="s">
        <v>1749</v>
      </c>
      <c r="D51" s="130" t="s">
        <v>634</v>
      </c>
      <c r="E51" s="130" t="s">
        <v>634</v>
      </c>
      <c r="F51" s="130">
        <v>2018</v>
      </c>
      <c r="G51" s="130" t="s">
        <v>9</v>
      </c>
      <c r="H51" s="131">
        <v>5650</v>
      </c>
      <c r="I51" s="7"/>
      <c r="J51" s="16"/>
    </row>
    <row r="52" spans="1:10" x14ac:dyDescent="0.25">
      <c r="A52" s="69">
        <v>10114</v>
      </c>
      <c r="B52" s="69">
        <v>20</v>
      </c>
      <c r="C52" s="5" t="s">
        <v>1786</v>
      </c>
      <c r="D52" s="5" t="s">
        <v>8</v>
      </c>
      <c r="E52" s="5"/>
      <c r="F52" s="5"/>
      <c r="G52" s="5" t="s">
        <v>10</v>
      </c>
      <c r="H52" s="55">
        <v>4480</v>
      </c>
      <c r="I52" s="7"/>
      <c r="J52" s="16"/>
    </row>
    <row r="53" spans="1:10" x14ac:dyDescent="0.25">
      <c r="A53" s="128">
        <v>4585</v>
      </c>
      <c r="B53" s="128">
        <v>1</v>
      </c>
      <c r="C53" s="130" t="s">
        <v>1806</v>
      </c>
      <c r="D53" s="130" t="s">
        <v>1802</v>
      </c>
      <c r="E53" s="130"/>
      <c r="F53" s="130">
        <v>2018</v>
      </c>
      <c r="G53" s="130"/>
      <c r="H53" s="131">
        <v>8745</v>
      </c>
      <c r="I53" s="7"/>
      <c r="J53" s="16"/>
    </row>
    <row r="54" spans="1:10" x14ac:dyDescent="0.25">
      <c r="A54" s="101">
        <v>3</v>
      </c>
      <c r="B54" s="101">
        <f>+B51+B52+B53</f>
        <v>22</v>
      </c>
      <c r="C54" s="78"/>
      <c r="D54" s="78"/>
      <c r="E54" s="78"/>
      <c r="F54" s="78"/>
      <c r="G54" s="78" t="s">
        <v>1829</v>
      </c>
      <c r="H54" s="11">
        <f>SUM(+H52)</f>
        <v>4480</v>
      </c>
      <c r="I54" s="7"/>
      <c r="J54" s="16"/>
    </row>
    <row r="55" spans="1:10" x14ac:dyDescent="0.25">
      <c r="A55" s="101"/>
      <c r="B55" s="101"/>
      <c r="C55" s="78"/>
      <c r="D55" s="78"/>
      <c r="E55" s="78"/>
      <c r="F55" s="78"/>
      <c r="G55" s="78" t="s">
        <v>1830</v>
      </c>
      <c r="H55" s="11">
        <f>+H51+H52+H53</f>
        <v>18875</v>
      </c>
      <c r="I55" s="7"/>
      <c r="J55" s="16"/>
    </row>
    <row r="56" spans="1:10" x14ac:dyDescent="0.25">
      <c r="A56" s="12" t="s">
        <v>1280</v>
      </c>
      <c r="B56" s="12" t="s">
        <v>12</v>
      </c>
      <c r="I56" s="7"/>
      <c r="J56" s="16"/>
    </row>
    <row r="57" spans="1:10" ht="26.25" x14ac:dyDescent="0.4">
      <c r="A57" s="13">
        <f>+A54</f>
        <v>3</v>
      </c>
      <c r="B57" s="13">
        <f>+B54</f>
        <v>22</v>
      </c>
      <c r="C57" s="19" t="s">
        <v>1695</v>
      </c>
      <c r="D57" s="15"/>
      <c r="E57" s="15"/>
      <c r="F57" s="15"/>
      <c r="G57" s="15"/>
      <c r="H57" s="15"/>
      <c r="I57" s="16"/>
      <c r="J57" s="16"/>
    </row>
    <row r="59" spans="1:10" x14ac:dyDescent="0.25">
      <c r="E59" s="12" t="s">
        <v>1280</v>
      </c>
      <c r="F59" s="12" t="s">
        <v>12</v>
      </c>
    </row>
    <row r="60" spans="1:10" ht="26.25" x14ac:dyDescent="0.4">
      <c r="E60" s="13">
        <f>+A47+A57</f>
        <v>47</v>
      </c>
      <c r="F60" s="13">
        <f>+B47+B57</f>
        <v>142</v>
      </c>
      <c r="G60" s="17" t="s">
        <v>7</v>
      </c>
      <c r="H60" s="18">
        <f>+H44+H54</f>
        <v>59778</v>
      </c>
    </row>
    <row r="62" spans="1:10" ht="27.75" x14ac:dyDescent="0.4">
      <c r="A62" s="209" t="s">
        <v>16</v>
      </c>
      <c r="B62" s="209"/>
      <c r="C62" s="209"/>
      <c r="D62" s="209"/>
      <c r="E62" s="209"/>
      <c r="F62" s="209"/>
      <c r="G62" s="209"/>
      <c r="H62" s="209"/>
      <c r="I62" s="209"/>
      <c r="J62" s="209"/>
    </row>
    <row r="63" spans="1:10" ht="27.75" x14ac:dyDescent="0.4">
      <c r="A63" s="212" t="s">
        <v>1452</v>
      </c>
      <c r="B63" s="212"/>
      <c r="C63" s="212"/>
      <c r="D63" s="212"/>
      <c r="E63" s="212"/>
      <c r="F63" s="212"/>
      <c r="G63" s="212"/>
      <c r="H63" s="212"/>
      <c r="I63" s="108"/>
      <c r="J63" s="108"/>
    </row>
    <row r="64" spans="1:10" x14ac:dyDescent="0.25">
      <c r="A64" s="52" t="s">
        <v>0</v>
      </c>
      <c r="B64" s="52" t="s">
        <v>1</v>
      </c>
      <c r="C64" s="29" t="s">
        <v>1250</v>
      </c>
      <c r="D64" s="52" t="s">
        <v>3</v>
      </c>
      <c r="E64" s="52" t="s">
        <v>4</v>
      </c>
      <c r="F64" s="52" t="s">
        <v>5</v>
      </c>
      <c r="G64" s="52" t="s">
        <v>6</v>
      </c>
      <c r="H64" s="52" t="s">
        <v>7</v>
      </c>
      <c r="I64" s="20"/>
      <c r="J64" s="20"/>
    </row>
    <row r="65" spans="1:10" x14ac:dyDescent="0.25">
      <c r="A65" s="47" t="s">
        <v>2210</v>
      </c>
      <c r="B65" s="48">
        <v>5</v>
      </c>
      <c r="C65" s="49" t="s">
        <v>2211</v>
      </c>
      <c r="D65" s="48" t="s">
        <v>2212</v>
      </c>
      <c r="E65" s="48" t="s">
        <v>2213</v>
      </c>
      <c r="F65" s="48">
        <v>2017</v>
      </c>
      <c r="G65" s="47"/>
      <c r="H65" s="50">
        <v>2480</v>
      </c>
      <c r="J65" s="20"/>
    </row>
    <row r="66" spans="1:10" x14ac:dyDescent="0.25">
      <c r="A66" s="25">
        <v>1</v>
      </c>
      <c r="B66" s="26">
        <f>SUM(B65:B65)</f>
        <v>5</v>
      </c>
      <c r="H66" s="27">
        <f>SUM(H65:H65)</f>
        <v>2480</v>
      </c>
      <c r="J66" s="20"/>
    </row>
    <row r="67" spans="1:10" x14ac:dyDescent="0.25">
      <c r="A67" s="28"/>
      <c r="B67" s="29"/>
      <c r="C67" s="20"/>
      <c r="D67" s="20"/>
      <c r="E67" s="20"/>
      <c r="F67" s="20"/>
      <c r="G67" s="20"/>
      <c r="H67" s="30"/>
      <c r="I67" s="20"/>
      <c r="J67" s="20"/>
    </row>
    <row r="68" spans="1:10" x14ac:dyDescent="0.25">
      <c r="A68" s="31"/>
      <c r="B68" s="26"/>
      <c r="H68" s="27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3"/>
      <c r="J70" s="33"/>
    </row>
    <row r="71" spans="1:10" x14ac:dyDescent="0.25">
      <c r="I71" s="7"/>
      <c r="J71" s="33"/>
    </row>
    <row r="72" spans="1:10" ht="21" x14ac:dyDescent="0.35">
      <c r="A72" s="12" t="s">
        <v>1280</v>
      </c>
      <c r="B72" s="12" t="s">
        <v>12</v>
      </c>
      <c r="G72" s="17" t="s">
        <v>7</v>
      </c>
      <c r="H72" s="34">
        <f>+H66</f>
        <v>2480</v>
      </c>
      <c r="I72" s="7"/>
      <c r="J72" s="33"/>
    </row>
    <row r="73" spans="1:10" ht="26.25" x14ac:dyDescent="0.4">
      <c r="A73" s="35">
        <f>+A66</f>
        <v>1</v>
      </c>
      <c r="B73" s="35">
        <f>+B66</f>
        <v>5</v>
      </c>
      <c r="C73" s="36" t="s">
        <v>14</v>
      </c>
      <c r="D73" s="32"/>
      <c r="E73" s="32"/>
      <c r="F73" s="32"/>
      <c r="G73" s="32"/>
      <c r="H73" s="32"/>
      <c r="I73" s="33"/>
      <c r="J73" s="33"/>
    </row>
    <row r="75" spans="1:10" x14ac:dyDescent="0.25">
      <c r="E75" s="12" t="s">
        <v>1280</v>
      </c>
      <c r="F75" s="12" t="s">
        <v>12</v>
      </c>
    </row>
    <row r="76" spans="1:10" ht="26.25" x14ac:dyDescent="0.4">
      <c r="E76" s="35">
        <f>+A47+A57+A73</f>
        <v>48</v>
      </c>
      <c r="F76" s="35">
        <f>+B47+B57+B73</f>
        <v>147</v>
      </c>
      <c r="G76" s="17" t="s">
        <v>41</v>
      </c>
      <c r="H76" s="34">
        <f>+H60+H72</f>
        <v>62258</v>
      </c>
    </row>
  </sheetData>
  <mergeCells count="4">
    <mergeCell ref="A1:J1"/>
    <mergeCell ref="A62:J62"/>
    <mergeCell ref="A2:H2"/>
    <mergeCell ref="A63:H6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94"/>
  <sheetViews>
    <sheetView topLeftCell="A67" workbookViewId="0">
      <pane xSplit="1" topLeftCell="E1" activePane="topRight" state="frozen"/>
      <selection pane="topRight" activeCell="E95" sqref="E95"/>
    </sheetView>
  </sheetViews>
  <sheetFormatPr baseColWidth="10" defaultRowHeight="15" x14ac:dyDescent="0.25"/>
  <cols>
    <col min="2" max="2" width="14.42578125" customWidth="1"/>
    <col min="3" max="3" width="64.5703125" customWidth="1"/>
    <col min="4" max="4" width="56" customWidth="1"/>
    <col min="5" max="5" width="26.28515625" customWidth="1"/>
    <col min="6" max="6" width="24" customWidth="1"/>
    <col min="7" max="7" width="23.28515625" customWidth="1"/>
    <col min="8" max="8" width="22.5703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1453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22">
        <v>322</v>
      </c>
      <c r="B4" s="22">
        <v>3</v>
      </c>
      <c r="C4" s="92" t="s">
        <v>1336</v>
      </c>
      <c r="D4" s="96" t="s">
        <v>354</v>
      </c>
      <c r="E4" s="93" t="s">
        <v>378</v>
      </c>
      <c r="F4" s="62">
        <v>2005</v>
      </c>
      <c r="G4" s="93" t="s">
        <v>9</v>
      </c>
      <c r="H4" s="55">
        <v>1245</v>
      </c>
      <c r="I4" s="7"/>
      <c r="J4" s="8"/>
    </row>
    <row r="5" spans="1:10" x14ac:dyDescent="0.25">
      <c r="A5" s="22">
        <v>323</v>
      </c>
      <c r="B5" s="22">
        <v>3</v>
      </c>
      <c r="C5" s="92" t="s">
        <v>1337</v>
      </c>
      <c r="D5" s="93" t="s">
        <v>355</v>
      </c>
      <c r="E5" s="93" t="s">
        <v>379</v>
      </c>
      <c r="F5" s="62" t="s">
        <v>402</v>
      </c>
      <c r="G5" s="93" t="s">
        <v>9</v>
      </c>
      <c r="H5" s="55">
        <v>1041</v>
      </c>
      <c r="I5" s="7"/>
      <c r="J5" s="8"/>
    </row>
    <row r="6" spans="1:10" x14ac:dyDescent="0.25">
      <c r="A6" s="22">
        <v>324</v>
      </c>
      <c r="B6" s="22">
        <v>3</v>
      </c>
      <c r="C6" s="92" t="s">
        <v>1338</v>
      </c>
      <c r="D6" s="93" t="s">
        <v>356</v>
      </c>
      <c r="E6" s="93" t="s">
        <v>380</v>
      </c>
      <c r="F6" s="62">
        <v>2015</v>
      </c>
      <c r="G6" s="93" t="s">
        <v>9</v>
      </c>
      <c r="H6" s="55">
        <v>1257</v>
      </c>
      <c r="I6" s="7"/>
      <c r="J6" s="8"/>
    </row>
    <row r="7" spans="1:10" x14ac:dyDescent="0.25">
      <c r="A7" s="22">
        <v>325</v>
      </c>
      <c r="B7" s="22">
        <v>3</v>
      </c>
      <c r="C7" s="92" t="s">
        <v>340</v>
      </c>
      <c r="D7" s="93" t="s">
        <v>357</v>
      </c>
      <c r="E7" s="93" t="s">
        <v>381</v>
      </c>
      <c r="F7" s="62">
        <v>2003</v>
      </c>
      <c r="G7" s="93" t="s">
        <v>9</v>
      </c>
      <c r="H7" s="55">
        <v>1605</v>
      </c>
      <c r="I7" s="7"/>
      <c r="J7" s="8"/>
    </row>
    <row r="8" spans="1:10" x14ac:dyDescent="0.25">
      <c r="A8" s="22">
        <v>328</v>
      </c>
      <c r="B8" s="22">
        <v>3</v>
      </c>
      <c r="C8" s="92" t="s">
        <v>1339</v>
      </c>
      <c r="D8" s="93" t="s">
        <v>358</v>
      </c>
      <c r="E8" s="93" t="s">
        <v>382</v>
      </c>
      <c r="F8" s="62" t="s">
        <v>403</v>
      </c>
      <c r="G8" s="93" t="s">
        <v>9</v>
      </c>
      <c r="H8" s="55">
        <v>1128</v>
      </c>
      <c r="I8" s="7"/>
      <c r="J8" s="8"/>
    </row>
    <row r="9" spans="1:10" x14ac:dyDescent="0.25">
      <c r="A9" s="22">
        <v>329</v>
      </c>
      <c r="B9" s="22">
        <v>3</v>
      </c>
      <c r="C9" s="92" t="s">
        <v>1340</v>
      </c>
      <c r="D9" s="93" t="s">
        <v>359</v>
      </c>
      <c r="E9" s="93" t="s">
        <v>383</v>
      </c>
      <c r="F9" s="62" t="s">
        <v>404</v>
      </c>
      <c r="G9" s="93" t="s">
        <v>9</v>
      </c>
      <c r="H9" s="55">
        <v>2085</v>
      </c>
      <c r="I9" s="7"/>
      <c r="J9" s="8"/>
    </row>
    <row r="10" spans="1:10" x14ac:dyDescent="0.25">
      <c r="A10" s="22">
        <v>331</v>
      </c>
      <c r="B10" s="22">
        <v>3</v>
      </c>
      <c r="C10" s="92" t="s">
        <v>341</v>
      </c>
      <c r="D10" s="93" t="s">
        <v>360</v>
      </c>
      <c r="E10" s="93" t="s">
        <v>384</v>
      </c>
      <c r="F10" s="62">
        <v>1973</v>
      </c>
      <c r="G10" s="93" t="s">
        <v>9</v>
      </c>
      <c r="H10" s="55">
        <v>889</v>
      </c>
      <c r="I10" s="7"/>
      <c r="J10" s="8"/>
    </row>
    <row r="11" spans="1:10" x14ac:dyDescent="0.25">
      <c r="A11" s="22">
        <v>332</v>
      </c>
      <c r="B11" s="22">
        <v>3</v>
      </c>
      <c r="C11" s="92" t="s">
        <v>342</v>
      </c>
      <c r="D11" s="93" t="s">
        <v>361</v>
      </c>
      <c r="E11" s="93" t="s">
        <v>385</v>
      </c>
      <c r="F11" s="62" t="s">
        <v>405</v>
      </c>
      <c r="G11" s="93" t="s">
        <v>9</v>
      </c>
      <c r="H11" s="55">
        <v>2118</v>
      </c>
      <c r="I11" s="7"/>
      <c r="J11" s="8"/>
    </row>
    <row r="12" spans="1:10" ht="30" x14ac:dyDescent="0.25">
      <c r="A12" s="22">
        <v>333</v>
      </c>
      <c r="B12" s="22">
        <v>3</v>
      </c>
      <c r="C12" s="92" t="s">
        <v>343</v>
      </c>
      <c r="D12" s="93" t="s">
        <v>362</v>
      </c>
      <c r="E12" s="98" t="s">
        <v>386</v>
      </c>
      <c r="F12" s="62">
        <v>2003</v>
      </c>
      <c r="G12" s="93" t="s">
        <v>9</v>
      </c>
      <c r="H12" s="55">
        <v>911</v>
      </c>
      <c r="I12" s="7"/>
      <c r="J12" s="8"/>
    </row>
    <row r="13" spans="1:10" x14ac:dyDescent="0.25">
      <c r="A13" s="22">
        <v>335</v>
      </c>
      <c r="B13" s="22">
        <v>3</v>
      </c>
      <c r="C13" s="92" t="s">
        <v>344</v>
      </c>
      <c r="D13" s="93" t="s">
        <v>363</v>
      </c>
      <c r="E13" s="93" t="s">
        <v>387</v>
      </c>
      <c r="F13" s="62">
        <v>1975</v>
      </c>
      <c r="G13" s="93" t="s">
        <v>9</v>
      </c>
      <c r="H13" s="55">
        <v>1679</v>
      </c>
      <c r="I13" s="7"/>
      <c r="J13" s="8"/>
    </row>
    <row r="14" spans="1:10" x14ac:dyDescent="0.25">
      <c r="A14" s="22">
        <v>339</v>
      </c>
      <c r="B14" s="22">
        <v>3</v>
      </c>
      <c r="C14" s="92" t="s">
        <v>345</v>
      </c>
      <c r="D14" s="93" t="s">
        <v>364</v>
      </c>
      <c r="E14" s="98" t="s">
        <v>388</v>
      </c>
      <c r="F14" s="62" t="s">
        <v>406</v>
      </c>
      <c r="G14" s="93" t="s">
        <v>9</v>
      </c>
      <c r="H14" s="55">
        <v>1621</v>
      </c>
      <c r="I14" s="7"/>
      <c r="J14" s="8"/>
    </row>
    <row r="15" spans="1:10" x14ac:dyDescent="0.25">
      <c r="A15" s="22">
        <v>342</v>
      </c>
      <c r="B15" s="22">
        <v>3</v>
      </c>
      <c r="C15" s="92" t="s">
        <v>346</v>
      </c>
      <c r="D15" s="93" t="s">
        <v>365</v>
      </c>
      <c r="E15" s="93" t="s">
        <v>1341</v>
      </c>
      <c r="F15" s="62" t="s">
        <v>407</v>
      </c>
      <c r="G15" s="93" t="s">
        <v>9</v>
      </c>
      <c r="H15" s="55">
        <v>2798</v>
      </c>
      <c r="I15" s="7"/>
      <c r="J15" s="8"/>
    </row>
    <row r="16" spans="1:10" x14ac:dyDescent="0.25">
      <c r="A16" s="22">
        <v>343</v>
      </c>
      <c r="B16" s="22">
        <v>3</v>
      </c>
      <c r="C16" s="92" t="s">
        <v>347</v>
      </c>
      <c r="D16" s="93" t="s">
        <v>366</v>
      </c>
      <c r="E16" s="92" t="s">
        <v>389</v>
      </c>
      <c r="F16" s="62" t="s">
        <v>408</v>
      </c>
      <c r="G16" s="93" t="s">
        <v>9</v>
      </c>
      <c r="H16" s="55">
        <v>2076</v>
      </c>
      <c r="I16" s="7"/>
      <c r="J16" s="8"/>
    </row>
    <row r="17" spans="1:10" x14ac:dyDescent="0.25">
      <c r="A17" s="22">
        <v>345</v>
      </c>
      <c r="B17" s="22">
        <v>3</v>
      </c>
      <c r="C17" s="92" t="s">
        <v>345</v>
      </c>
      <c r="D17" s="93" t="s">
        <v>367</v>
      </c>
      <c r="E17" s="98" t="s">
        <v>388</v>
      </c>
      <c r="F17" s="62" t="s">
        <v>406</v>
      </c>
      <c r="G17" s="93" t="s">
        <v>9</v>
      </c>
      <c r="H17" s="55">
        <v>1621</v>
      </c>
      <c r="I17" s="7"/>
      <c r="J17" s="8"/>
    </row>
    <row r="18" spans="1:10" ht="17.25" x14ac:dyDescent="0.25">
      <c r="A18" s="22">
        <v>346</v>
      </c>
      <c r="B18" s="22">
        <v>3</v>
      </c>
      <c r="C18" s="92" t="s">
        <v>348</v>
      </c>
      <c r="D18" s="93" t="s">
        <v>368</v>
      </c>
      <c r="E18" s="93" t="s">
        <v>390</v>
      </c>
      <c r="F18" s="62" t="s">
        <v>409</v>
      </c>
      <c r="G18" s="5" t="s">
        <v>9</v>
      </c>
      <c r="H18" s="55">
        <v>1283</v>
      </c>
      <c r="I18" s="7"/>
      <c r="J18" s="8"/>
    </row>
    <row r="19" spans="1:10" x14ac:dyDescent="0.25">
      <c r="A19" s="22">
        <v>348</v>
      </c>
      <c r="B19" s="22">
        <v>3</v>
      </c>
      <c r="C19" s="92" t="s">
        <v>349</v>
      </c>
      <c r="D19" s="93" t="s">
        <v>369</v>
      </c>
      <c r="E19" s="93" t="s">
        <v>391</v>
      </c>
      <c r="F19" s="62" t="s">
        <v>410</v>
      </c>
      <c r="G19" s="93" t="s">
        <v>9</v>
      </c>
      <c r="H19" s="55">
        <v>1236</v>
      </c>
      <c r="I19" s="7"/>
      <c r="J19" s="8"/>
    </row>
    <row r="20" spans="1:10" x14ac:dyDescent="0.25">
      <c r="A20" s="22">
        <v>349</v>
      </c>
      <c r="B20" s="22">
        <v>3</v>
      </c>
      <c r="C20" s="92" t="s">
        <v>350</v>
      </c>
      <c r="D20" s="93" t="s">
        <v>370</v>
      </c>
      <c r="E20" s="93" t="s">
        <v>392</v>
      </c>
      <c r="F20" s="62" t="s">
        <v>411</v>
      </c>
      <c r="G20" s="93" t="s">
        <v>9</v>
      </c>
      <c r="H20" s="55">
        <v>1029</v>
      </c>
      <c r="I20" s="7"/>
      <c r="J20" s="8"/>
    </row>
    <row r="21" spans="1:10" x14ac:dyDescent="0.25">
      <c r="A21" s="22">
        <v>350</v>
      </c>
      <c r="B21" s="22">
        <v>3</v>
      </c>
      <c r="C21" s="92" t="s">
        <v>1342</v>
      </c>
      <c r="D21" s="93" t="s">
        <v>371</v>
      </c>
      <c r="E21" s="93" t="s">
        <v>393</v>
      </c>
      <c r="F21" s="62" t="s">
        <v>412</v>
      </c>
      <c r="G21" s="93" t="s">
        <v>9</v>
      </c>
      <c r="H21" s="55">
        <v>885</v>
      </c>
      <c r="I21" s="7"/>
      <c r="J21" s="8"/>
    </row>
    <row r="22" spans="1:10" x14ac:dyDescent="0.25">
      <c r="A22" s="22">
        <v>351</v>
      </c>
      <c r="B22" s="22">
        <v>3</v>
      </c>
      <c r="C22" s="92" t="s">
        <v>1343</v>
      </c>
      <c r="D22" s="93" t="s">
        <v>372</v>
      </c>
      <c r="E22" s="93" t="s">
        <v>394</v>
      </c>
      <c r="F22" s="62" t="s">
        <v>404</v>
      </c>
      <c r="G22" s="93" t="s">
        <v>9</v>
      </c>
      <c r="H22" s="55">
        <v>1041</v>
      </c>
      <c r="I22" s="7"/>
      <c r="J22" s="8"/>
    </row>
    <row r="23" spans="1:10" ht="30" x14ac:dyDescent="0.25">
      <c r="A23" s="22">
        <v>352</v>
      </c>
      <c r="B23" s="22">
        <v>3</v>
      </c>
      <c r="C23" s="92" t="s">
        <v>351</v>
      </c>
      <c r="D23" s="93" t="s">
        <v>373</v>
      </c>
      <c r="E23" s="93" t="s">
        <v>395</v>
      </c>
      <c r="F23" s="62" t="s">
        <v>413</v>
      </c>
      <c r="G23" s="93" t="s">
        <v>9</v>
      </c>
      <c r="H23" s="55">
        <v>1621</v>
      </c>
      <c r="I23" s="7"/>
      <c r="J23" s="8"/>
    </row>
    <row r="24" spans="1:10" x14ac:dyDescent="0.25">
      <c r="A24" s="22">
        <v>353</v>
      </c>
      <c r="B24" s="22">
        <v>3</v>
      </c>
      <c r="C24" s="94" t="s">
        <v>352</v>
      </c>
      <c r="D24" s="24"/>
      <c r="E24" s="99" t="s">
        <v>396</v>
      </c>
      <c r="F24" s="62">
        <v>2005</v>
      </c>
      <c r="G24" s="93" t="s">
        <v>9</v>
      </c>
      <c r="H24" s="55">
        <v>1019</v>
      </c>
      <c r="I24" s="7"/>
      <c r="J24" s="8"/>
    </row>
    <row r="25" spans="1:10" ht="45" x14ac:dyDescent="0.25">
      <c r="A25" s="22">
        <v>354</v>
      </c>
      <c r="B25" s="22">
        <v>3</v>
      </c>
      <c r="C25" s="114" t="s">
        <v>1344</v>
      </c>
      <c r="D25" s="97" t="s">
        <v>1345</v>
      </c>
      <c r="E25" s="100" t="s">
        <v>397</v>
      </c>
      <c r="F25" s="62">
        <v>2011</v>
      </c>
      <c r="G25" s="93" t="s">
        <v>9</v>
      </c>
      <c r="H25" s="55">
        <v>1461</v>
      </c>
      <c r="I25" s="7"/>
      <c r="J25" s="8"/>
    </row>
    <row r="26" spans="1:10" x14ac:dyDescent="0.25">
      <c r="A26" s="22">
        <v>355</v>
      </c>
      <c r="B26" s="22">
        <v>3</v>
      </c>
      <c r="C26" s="94" t="s">
        <v>1346</v>
      </c>
      <c r="D26" s="95" t="s">
        <v>374</v>
      </c>
      <c r="E26" s="95" t="s">
        <v>398</v>
      </c>
      <c r="F26" s="62" t="s">
        <v>398</v>
      </c>
      <c r="G26" s="93" t="s">
        <v>9</v>
      </c>
      <c r="H26" s="55">
        <v>1812</v>
      </c>
      <c r="I26" s="7"/>
      <c r="J26" s="8"/>
    </row>
    <row r="27" spans="1:10" x14ac:dyDescent="0.25">
      <c r="A27" s="22">
        <v>359</v>
      </c>
      <c r="B27" s="22">
        <v>3</v>
      </c>
      <c r="C27" s="94" t="s">
        <v>1347</v>
      </c>
      <c r="D27" s="95" t="s">
        <v>375</v>
      </c>
      <c r="E27" s="95" t="s">
        <v>399</v>
      </c>
      <c r="F27" s="62" t="s">
        <v>414</v>
      </c>
      <c r="G27" s="93" t="s">
        <v>9</v>
      </c>
      <c r="H27" s="55">
        <v>8067</v>
      </c>
      <c r="I27" s="7"/>
      <c r="J27" s="8"/>
    </row>
    <row r="28" spans="1:10" ht="30" x14ac:dyDescent="0.25">
      <c r="A28" s="22">
        <v>361</v>
      </c>
      <c r="B28" s="22">
        <v>3</v>
      </c>
      <c r="C28" s="94" t="s">
        <v>353</v>
      </c>
      <c r="D28" s="95" t="s">
        <v>376</v>
      </c>
      <c r="E28" s="95" t="s">
        <v>400</v>
      </c>
      <c r="F28" s="62" t="s">
        <v>415</v>
      </c>
      <c r="G28" s="93" t="s">
        <v>9</v>
      </c>
      <c r="H28" s="55">
        <v>6159</v>
      </c>
      <c r="I28" s="7"/>
      <c r="J28" s="8"/>
    </row>
    <row r="29" spans="1:10" x14ac:dyDescent="0.25">
      <c r="A29" s="22">
        <v>365</v>
      </c>
      <c r="B29" s="22">
        <v>3</v>
      </c>
      <c r="C29" s="94" t="s">
        <v>1348</v>
      </c>
      <c r="D29" s="95" t="s">
        <v>377</v>
      </c>
      <c r="E29" s="95" t="s">
        <v>401</v>
      </c>
      <c r="F29" s="62">
        <v>2007</v>
      </c>
      <c r="G29" s="93" t="s">
        <v>9</v>
      </c>
      <c r="H29" s="55">
        <v>2427</v>
      </c>
      <c r="I29" s="7"/>
      <c r="J29" s="8"/>
    </row>
    <row r="30" spans="1:10" x14ac:dyDescent="0.25">
      <c r="A30" s="10">
        <v>26</v>
      </c>
      <c r="B30" s="10">
        <f>SUM(B4:B29)</f>
        <v>78</v>
      </c>
      <c r="H30" s="11">
        <f>SUM(H4:H29)</f>
        <v>50114</v>
      </c>
      <c r="I30" s="7"/>
      <c r="J30" s="8"/>
    </row>
    <row r="31" spans="1:10" x14ac:dyDescent="0.25">
      <c r="I31" s="7"/>
      <c r="J31" s="8"/>
    </row>
    <row r="32" spans="1:10" x14ac:dyDescent="0.25">
      <c r="A32" s="12" t="s">
        <v>1280</v>
      </c>
      <c r="B32" s="12" t="s">
        <v>12</v>
      </c>
      <c r="I32" s="7"/>
      <c r="J32" s="8"/>
    </row>
    <row r="33" spans="1:10" ht="26.25" x14ac:dyDescent="0.4">
      <c r="A33" s="13">
        <f>+A30</f>
        <v>26</v>
      </c>
      <c r="B33" s="13">
        <f>+B30</f>
        <v>78</v>
      </c>
      <c r="C33" s="14" t="s">
        <v>13</v>
      </c>
      <c r="D33" s="1"/>
      <c r="E33" s="1"/>
      <c r="F33" s="1"/>
      <c r="G33" s="1"/>
      <c r="H33" s="1"/>
      <c r="I33" s="8"/>
      <c r="J33" s="8"/>
    </row>
    <row r="34" spans="1:10" x14ac:dyDescent="0.25">
      <c r="I34" s="7"/>
      <c r="J34" s="7"/>
    </row>
    <row r="35" spans="1:10" x14ac:dyDescent="0.25">
      <c r="I35" s="7"/>
      <c r="J35" s="7"/>
    </row>
    <row r="36" spans="1:10" x14ac:dyDescent="0.25">
      <c r="A36" s="15" t="s">
        <v>1820</v>
      </c>
      <c r="B36" s="15" t="s">
        <v>1</v>
      </c>
      <c r="C36" s="15" t="s">
        <v>1250</v>
      </c>
      <c r="D36" s="15" t="s">
        <v>3</v>
      </c>
      <c r="E36" s="15" t="s">
        <v>4</v>
      </c>
      <c r="F36" s="15" t="s">
        <v>5</v>
      </c>
      <c r="G36" s="15" t="s">
        <v>6</v>
      </c>
      <c r="H36" s="15" t="s">
        <v>7</v>
      </c>
      <c r="I36" s="16"/>
      <c r="J36" s="16"/>
    </row>
    <row r="37" spans="1:10" x14ac:dyDescent="0.25">
      <c r="A37" s="69" t="s">
        <v>1777</v>
      </c>
      <c r="B37" s="69">
        <v>1</v>
      </c>
      <c r="C37" s="5" t="s">
        <v>1780</v>
      </c>
      <c r="D37" s="5"/>
      <c r="E37" s="5"/>
      <c r="F37" s="5"/>
      <c r="G37" s="5"/>
      <c r="H37" s="55">
        <v>2118</v>
      </c>
      <c r="I37" s="7"/>
      <c r="J37" s="16"/>
    </row>
    <row r="38" spans="1:10" x14ac:dyDescent="0.25">
      <c r="A38" s="10">
        <v>1</v>
      </c>
      <c r="B38" s="10">
        <f>SUM(B37)</f>
        <v>1</v>
      </c>
      <c r="H38" s="116">
        <f>SUM(H37)</f>
        <v>2118</v>
      </c>
      <c r="I38" s="7"/>
      <c r="J38" s="16"/>
    </row>
    <row r="39" spans="1:10" x14ac:dyDescent="0.25">
      <c r="H39" s="116"/>
      <c r="I39" s="7"/>
      <c r="J39" s="16"/>
    </row>
    <row r="40" spans="1:10" x14ac:dyDescent="0.25">
      <c r="A40" s="12" t="s">
        <v>1280</v>
      </c>
      <c r="B40" s="12" t="s">
        <v>12</v>
      </c>
      <c r="I40" s="7"/>
      <c r="J40" s="16"/>
    </row>
    <row r="41" spans="1:10" ht="26.25" x14ac:dyDescent="0.4">
      <c r="A41" s="13">
        <v>1</v>
      </c>
      <c r="B41" s="13">
        <f>+B37</f>
        <v>1</v>
      </c>
      <c r="C41" s="19" t="s">
        <v>1695</v>
      </c>
      <c r="D41" s="15"/>
      <c r="E41" s="15"/>
      <c r="F41" s="15"/>
      <c r="G41" s="15"/>
      <c r="H41" s="15"/>
      <c r="I41" s="16"/>
      <c r="J41" s="16"/>
    </row>
    <row r="42" spans="1:10" ht="18.75" customHeight="1" x14ac:dyDescent="0.4">
      <c r="A42" s="119"/>
      <c r="B42" s="119"/>
      <c r="C42" s="119"/>
      <c r="D42" s="119"/>
      <c r="E42" s="119"/>
      <c r="F42" s="119"/>
      <c r="G42" s="119"/>
      <c r="H42" s="119"/>
      <c r="I42" s="119"/>
      <c r="J42" s="119"/>
    </row>
    <row r="43" spans="1:10" ht="18" customHeight="1" x14ac:dyDescent="0.4">
      <c r="A43" s="119"/>
      <c r="B43" s="119"/>
      <c r="C43" s="119"/>
      <c r="D43" s="119"/>
      <c r="E43" s="12" t="s">
        <v>1280</v>
      </c>
      <c r="F43" s="12" t="s">
        <v>12</v>
      </c>
      <c r="G43" s="119"/>
      <c r="H43" s="119"/>
      <c r="I43" s="119"/>
      <c r="J43" s="119"/>
    </row>
    <row r="44" spans="1:10" ht="24" customHeight="1" x14ac:dyDescent="0.4">
      <c r="A44" s="119"/>
      <c r="B44" s="119"/>
      <c r="C44" s="119"/>
      <c r="D44" s="119"/>
      <c r="E44" s="13">
        <f>+A33+A41</f>
        <v>27</v>
      </c>
      <c r="F44" s="13">
        <f>+B33+B41</f>
        <v>79</v>
      </c>
      <c r="G44" s="17" t="s">
        <v>7</v>
      </c>
      <c r="H44" s="18">
        <f>+H30+H38</f>
        <v>52232</v>
      </c>
      <c r="I44" s="119"/>
      <c r="J44" s="119"/>
    </row>
    <row r="47" spans="1:10" ht="27.75" x14ac:dyDescent="0.4">
      <c r="A47" s="209" t="s">
        <v>16</v>
      </c>
      <c r="B47" s="209"/>
      <c r="C47" s="209"/>
      <c r="D47" s="209"/>
      <c r="E47" s="209"/>
      <c r="F47" s="209"/>
      <c r="G47" s="209"/>
      <c r="H47" s="209"/>
      <c r="I47" s="209"/>
      <c r="J47" s="209"/>
    </row>
    <row r="48" spans="1:10" ht="27.75" x14ac:dyDescent="0.4">
      <c r="A48" s="212" t="s">
        <v>1453</v>
      </c>
      <c r="B48" s="212"/>
      <c r="C48" s="212"/>
      <c r="D48" s="212"/>
      <c r="E48" s="212"/>
      <c r="F48" s="212"/>
      <c r="G48" s="212"/>
      <c r="H48" s="212"/>
      <c r="I48" s="108"/>
      <c r="J48" s="108"/>
    </row>
    <row r="49" spans="1:10" x14ac:dyDescent="0.25">
      <c r="A49" s="52" t="s">
        <v>0</v>
      </c>
      <c r="B49" s="52" t="s">
        <v>1</v>
      </c>
      <c r="C49" s="29" t="s">
        <v>1250</v>
      </c>
      <c r="D49" s="52" t="s">
        <v>3</v>
      </c>
      <c r="E49" s="52" t="s">
        <v>4</v>
      </c>
      <c r="F49" s="52" t="s">
        <v>5</v>
      </c>
      <c r="G49" s="52" t="s">
        <v>6</v>
      </c>
      <c r="H49" s="52" t="s">
        <v>7</v>
      </c>
      <c r="I49" s="20"/>
      <c r="J49" s="20"/>
    </row>
    <row r="50" spans="1:10" x14ac:dyDescent="0.25">
      <c r="A50" s="47" t="s">
        <v>2214</v>
      </c>
      <c r="B50" s="48">
        <v>3</v>
      </c>
      <c r="C50" s="49" t="s">
        <v>2215</v>
      </c>
      <c r="D50" s="48" t="s">
        <v>2216</v>
      </c>
      <c r="E50" s="48" t="s">
        <v>2217</v>
      </c>
      <c r="F50" s="48">
        <v>2002</v>
      </c>
      <c r="G50" s="47" t="s">
        <v>1767</v>
      </c>
      <c r="H50" s="50">
        <v>1593</v>
      </c>
      <c r="J50" s="20"/>
    </row>
    <row r="51" spans="1:10" x14ac:dyDescent="0.25">
      <c r="A51" s="47" t="s">
        <v>2214</v>
      </c>
      <c r="B51" s="48">
        <v>3</v>
      </c>
      <c r="C51" s="49" t="s">
        <v>2218</v>
      </c>
      <c r="D51" s="48" t="s">
        <v>2219</v>
      </c>
      <c r="E51" s="48" t="s">
        <v>2217</v>
      </c>
      <c r="F51" s="48">
        <v>2015</v>
      </c>
      <c r="G51" s="47" t="s">
        <v>1767</v>
      </c>
      <c r="H51" s="50">
        <v>1998</v>
      </c>
      <c r="J51" s="20"/>
    </row>
    <row r="52" spans="1:10" x14ac:dyDescent="0.25">
      <c r="A52" s="47" t="s">
        <v>2214</v>
      </c>
      <c r="B52" s="48">
        <v>3</v>
      </c>
      <c r="C52" s="49" t="s">
        <v>2220</v>
      </c>
      <c r="D52" s="48" t="s">
        <v>2221</v>
      </c>
      <c r="E52" s="48" t="s">
        <v>2217</v>
      </c>
      <c r="F52" s="48">
        <v>2008</v>
      </c>
      <c r="G52" s="47" t="s">
        <v>1767</v>
      </c>
      <c r="H52" s="50">
        <v>4927.5</v>
      </c>
      <c r="J52" s="20"/>
    </row>
    <row r="53" spans="1:10" x14ac:dyDescent="0.25">
      <c r="A53" s="47" t="s">
        <v>2222</v>
      </c>
      <c r="B53" s="48">
        <v>1</v>
      </c>
      <c r="C53" s="49" t="s">
        <v>2223</v>
      </c>
      <c r="D53" s="48" t="s">
        <v>2224</v>
      </c>
      <c r="E53" s="48" t="s">
        <v>2225</v>
      </c>
      <c r="F53" s="48">
        <v>2001</v>
      </c>
      <c r="G53" s="47"/>
      <c r="H53" s="50">
        <v>4218</v>
      </c>
      <c r="J53" s="20"/>
    </row>
    <row r="54" spans="1:10" x14ac:dyDescent="0.25">
      <c r="A54" s="47" t="s">
        <v>2222</v>
      </c>
      <c r="B54" s="48">
        <v>1</v>
      </c>
      <c r="C54" s="49" t="s">
        <v>2226</v>
      </c>
      <c r="D54" s="48" t="s">
        <v>2227</v>
      </c>
      <c r="E54" s="48" t="s">
        <v>2228</v>
      </c>
      <c r="F54" s="48">
        <v>1994</v>
      </c>
      <c r="G54" s="47"/>
      <c r="H54" s="50">
        <v>1553</v>
      </c>
      <c r="J54" s="20"/>
    </row>
    <row r="55" spans="1:10" x14ac:dyDescent="0.25">
      <c r="A55" s="47" t="s">
        <v>2222</v>
      </c>
      <c r="B55" s="48">
        <v>1</v>
      </c>
      <c r="C55" s="49" t="s">
        <v>2229</v>
      </c>
      <c r="D55" s="48" t="s">
        <v>2230</v>
      </c>
      <c r="E55" s="48" t="s">
        <v>2231</v>
      </c>
      <c r="F55" s="48">
        <v>2002</v>
      </c>
      <c r="G55" s="47"/>
      <c r="H55" s="50">
        <v>1600</v>
      </c>
      <c r="J55" s="20"/>
    </row>
    <row r="56" spans="1:10" x14ac:dyDescent="0.25">
      <c r="A56" s="47" t="s">
        <v>2222</v>
      </c>
      <c r="B56" s="48">
        <v>1</v>
      </c>
      <c r="C56" s="49" t="s">
        <v>2232</v>
      </c>
      <c r="D56" s="48" t="s">
        <v>2233</v>
      </c>
      <c r="E56" s="48" t="s">
        <v>2234</v>
      </c>
      <c r="F56" s="48">
        <v>1971</v>
      </c>
      <c r="G56" s="47"/>
      <c r="H56" s="50">
        <v>2408</v>
      </c>
      <c r="J56" s="20"/>
    </row>
    <row r="57" spans="1:10" x14ac:dyDescent="0.25">
      <c r="A57" s="47" t="s">
        <v>2222</v>
      </c>
      <c r="B57" s="48">
        <v>1</v>
      </c>
      <c r="C57" s="49" t="s">
        <v>2235</v>
      </c>
      <c r="D57" s="48" t="s">
        <v>2236</v>
      </c>
      <c r="E57" s="48" t="s">
        <v>2237</v>
      </c>
      <c r="F57" s="48">
        <v>2000</v>
      </c>
      <c r="G57" s="47"/>
      <c r="H57" s="50">
        <v>1425</v>
      </c>
      <c r="J57" s="20"/>
    </row>
    <row r="58" spans="1:10" x14ac:dyDescent="0.25">
      <c r="A58" s="47" t="s">
        <v>2222</v>
      </c>
      <c r="B58" s="48">
        <v>1</v>
      </c>
      <c r="C58" s="49" t="s">
        <v>2238</v>
      </c>
      <c r="D58" s="48" t="s">
        <v>2239</v>
      </c>
      <c r="E58" s="48" t="s">
        <v>1010</v>
      </c>
      <c r="F58" s="48">
        <v>2010</v>
      </c>
      <c r="G58" s="47"/>
      <c r="H58" s="50">
        <v>3587</v>
      </c>
      <c r="J58" s="20"/>
    </row>
    <row r="59" spans="1:10" x14ac:dyDescent="0.25">
      <c r="A59" s="47" t="s">
        <v>2222</v>
      </c>
      <c r="B59" s="48">
        <v>1</v>
      </c>
      <c r="C59" s="49" t="s">
        <v>2240</v>
      </c>
      <c r="D59" s="48" t="s">
        <v>2241</v>
      </c>
      <c r="E59" s="48" t="s">
        <v>2242</v>
      </c>
      <c r="F59" s="48">
        <v>2017</v>
      </c>
      <c r="G59" s="47"/>
      <c r="H59" s="50">
        <v>1671</v>
      </c>
      <c r="J59" s="20"/>
    </row>
    <row r="60" spans="1:10" x14ac:dyDescent="0.25">
      <c r="A60" s="47" t="s">
        <v>2222</v>
      </c>
      <c r="B60" s="48">
        <v>1</v>
      </c>
      <c r="C60" s="49" t="s">
        <v>2243</v>
      </c>
      <c r="D60" s="48" t="s">
        <v>2244</v>
      </c>
      <c r="E60" s="48" t="s">
        <v>2245</v>
      </c>
      <c r="F60" s="48">
        <v>2013</v>
      </c>
      <c r="G60" s="47"/>
      <c r="H60" s="50">
        <v>1369</v>
      </c>
      <c r="J60" s="20"/>
    </row>
    <row r="61" spans="1:10" x14ac:dyDescent="0.25">
      <c r="A61" s="47" t="s">
        <v>2222</v>
      </c>
      <c r="B61" s="48">
        <v>1</v>
      </c>
      <c r="C61" s="49" t="s">
        <v>2246</v>
      </c>
      <c r="D61" s="48" t="s">
        <v>2247</v>
      </c>
      <c r="E61" s="48" t="s">
        <v>2237</v>
      </c>
      <c r="F61" s="48">
        <v>2003</v>
      </c>
      <c r="G61" s="47"/>
      <c r="H61" s="50">
        <v>1045</v>
      </c>
      <c r="J61" s="20"/>
    </row>
    <row r="62" spans="1:10" x14ac:dyDescent="0.25">
      <c r="A62" s="47" t="s">
        <v>2222</v>
      </c>
      <c r="B62" s="48">
        <v>1</v>
      </c>
      <c r="C62" s="49" t="s">
        <v>2248</v>
      </c>
      <c r="D62" s="48" t="s">
        <v>2249</v>
      </c>
      <c r="E62" s="48" t="s">
        <v>2250</v>
      </c>
      <c r="F62" s="48">
        <v>2006</v>
      </c>
      <c r="G62" s="47"/>
      <c r="H62" s="50">
        <v>1108</v>
      </c>
      <c r="J62" s="20"/>
    </row>
    <row r="63" spans="1:10" x14ac:dyDescent="0.25">
      <c r="A63" s="47" t="s">
        <v>2222</v>
      </c>
      <c r="B63" s="48">
        <v>1</v>
      </c>
      <c r="C63" s="49" t="s">
        <v>2251</v>
      </c>
      <c r="D63" s="48" t="s">
        <v>2252</v>
      </c>
      <c r="E63" s="48" t="s">
        <v>2253</v>
      </c>
      <c r="F63" s="48">
        <v>2004</v>
      </c>
      <c r="G63" s="47"/>
      <c r="H63" s="50">
        <v>1311</v>
      </c>
      <c r="J63" s="20"/>
    </row>
    <row r="64" spans="1:10" x14ac:dyDescent="0.25">
      <c r="A64" s="47" t="s">
        <v>2222</v>
      </c>
      <c r="B64" s="48">
        <v>1</v>
      </c>
      <c r="C64" s="49" t="s">
        <v>2254</v>
      </c>
      <c r="D64" s="48" t="s">
        <v>2255</v>
      </c>
      <c r="E64" s="48" t="s">
        <v>2256</v>
      </c>
      <c r="F64" s="48">
        <v>1994</v>
      </c>
      <c r="G64" s="47"/>
      <c r="H64" s="50">
        <v>2527</v>
      </c>
      <c r="J64" s="20"/>
    </row>
    <row r="65" spans="1:10" x14ac:dyDescent="0.25">
      <c r="A65" s="47" t="s">
        <v>2222</v>
      </c>
      <c r="B65" s="48">
        <v>1</v>
      </c>
      <c r="C65" s="49" t="s">
        <v>2257</v>
      </c>
      <c r="D65" s="48" t="s">
        <v>2258</v>
      </c>
      <c r="E65" s="48" t="s">
        <v>2259</v>
      </c>
      <c r="F65" s="48">
        <v>1999</v>
      </c>
      <c r="G65" s="47"/>
      <c r="H65" s="50">
        <v>1367</v>
      </c>
      <c r="J65" s="20"/>
    </row>
    <row r="66" spans="1:10" x14ac:dyDescent="0.25">
      <c r="A66" s="47" t="s">
        <v>2222</v>
      </c>
      <c r="B66" s="48">
        <v>1</v>
      </c>
      <c r="C66" s="49" t="s">
        <v>2260</v>
      </c>
      <c r="D66" s="48" t="s">
        <v>2261</v>
      </c>
      <c r="E66" s="48" t="s">
        <v>1246</v>
      </c>
      <c r="F66" s="48">
        <v>2012</v>
      </c>
      <c r="G66" s="47"/>
      <c r="H66" s="50">
        <v>1491</v>
      </c>
      <c r="J66" s="20"/>
    </row>
    <row r="67" spans="1:10" x14ac:dyDescent="0.25">
      <c r="A67" s="47" t="s">
        <v>2222</v>
      </c>
      <c r="B67" s="48">
        <v>1</v>
      </c>
      <c r="C67" s="49" t="s">
        <v>2262</v>
      </c>
      <c r="D67" s="48" t="s">
        <v>2263</v>
      </c>
      <c r="E67" s="48" t="s">
        <v>2245</v>
      </c>
      <c r="F67" s="48">
        <v>2001</v>
      </c>
      <c r="G67" s="47"/>
      <c r="H67" s="50">
        <v>1862</v>
      </c>
      <c r="J67" s="20"/>
    </row>
    <row r="68" spans="1:10" x14ac:dyDescent="0.25">
      <c r="A68" s="47" t="s">
        <v>2222</v>
      </c>
      <c r="B68" s="48">
        <v>1</v>
      </c>
      <c r="C68" s="49" t="s">
        <v>2264</v>
      </c>
      <c r="D68" s="48" t="s">
        <v>2265</v>
      </c>
      <c r="E68" s="48" t="s">
        <v>2266</v>
      </c>
      <c r="F68" s="48">
        <v>2003</v>
      </c>
      <c r="G68" s="47"/>
      <c r="H68" s="50">
        <v>1728</v>
      </c>
      <c r="J68" s="20"/>
    </row>
    <row r="69" spans="1:10" x14ac:dyDescent="0.25">
      <c r="A69" s="47" t="s">
        <v>2222</v>
      </c>
      <c r="B69" s="48">
        <v>1</v>
      </c>
      <c r="C69" s="49" t="s">
        <v>2267</v>
      </c>
      <c r="D69" s="48" t="s">
        <v>2268</v>
      </c>
      <c r="E69" s="48" t="s">
        <v>1246</v>
      </c>
      <c r="F69" s="48">
        <v>2005</v>
      </c>
      <c r="G69" s="47"/>
      <c r="H69" s="50">
        <v>1491</v>
      </c>
      <c r="J69" s="20"/>
    </row>
    <row r="70" spans="1:10" x14ac:dyDescent="0.25">
      <c r="A70" s="47" t="s">
        <v>2222</v>
      </c>
      <c r="B70" s="48">
        <v>1</v>
      </c>
      <c r="C70" s="49" t="s">
        <v>2246</v>
      </c>
      <c r="D70" s="48" t="s">
        <v>2247</v>
      </c>
      <c r="E70" s="48" t="s">
        <v>2237</v>
      </c>
      <c r="F70" s="48">
        <v>2003</v>
      </c>
      <c r="G70" s="47"/>
      <c r="H70" s="50">
        <v>1045</v>
      </c>
      <c r="J70" s="20"/>
    </row>
    <row r="71" spans="1:10" x14ac:dyDescent="0.25">
      <c r="A71" s="47" t="s">
        <v>2222</v>
      </c>
      <c r="B71" s="48">
        <v>1</v>
      </c>
      <c r="C71" s="49" t="s">
        <v>2269</v>
      </c>
      <c r="D71" s="48" t="s">
        <v>2270</v>
      </c>
      <c r="E71" s="48" t="s">
        <v>2271</v>
      </c>
      <c r="F71" s="48">
        <v>2017</v>
      </c>
      <c r="G71" s="47"/>
      <c r="H71" s="50">
        <v>3917</v>
      </c>
      <c r="J71" s="20"/>
    </row>
    <row r="72" spans="1:10" x14ac:dyDescent="0.25">
      <c r="A72" s="47" t="s">
        <v>2222</v>
      </c>
      <c r="B72" s="48">
        <v>1</v>
      </c>
      <c r="C72" s="49" t="s">
        <v>2272</v>
      </c>
      <c r="D72" s="48" t="s">
        <v>2273</v>
      </c>
      <c r="E72" s="48" t="s">
        <v>2250</v>
      </c>
      <c r="F72" s="48">
        <v>2009</v>
      </c>
      <c r="G72" s="47"/>
      <c r="H72" s="50">
        <v>1672</v>
      </c>
      <c r="J72" s="20"/>
    </row>
    <row r="73" spans="1:10" x14ac:dyDescent="0.25">
      <c r="A73" s="47" t="s">
        <v>2222</v>
      </c>
      <c r="B73" s="48">
        <v>1</v>
      </c>
      <c r="C73" s="49" t="s">
        <v>2274</v>
      </c>
      <c r="D73" s="48" t="s">
        <v>2275</v>
      </c>
      <c r="E73" s="48" t="s">
        <v>2259</v>
      </c>
      <c r="F73" s="48">
        <v>1995</v>
      </c>
      <c r="G73" s="47"/>
      <c r="H73" s="50">
        <v>1677</v>
      </c>
      <c r="J73" s="20"/>
    </row>
    <row r="74" spans="1:10" x14ac:dyDescent="0.25">
      <c r="A74" s="47" t="s">
        <v>2222</v>
      </c>
      <c r="B74" s="48">
        <v>1</v>
      </c>
      <c r="C74" s="49" t="s">
        <v>2276</v>
      </c>
      <c r="D74" s="48" t="s">
        <v>2277</v>
      </c>
      <c r="E74" s="48" t="s">
        <v>1012</v>
      </c>
      <c r="F74" s="48">
        <v>2002</v>
      </c>
      <c r="G74" s="47"/>
      <c r="H74" s="50">
        <v>1059</v>
      </c>
      <c r="J74" s="20"/>
    </row>
    <row r="75" spans="1:10" x14ac:dyDescent="0.25">
      <c r="A75" s="47" t="s">
        <v>2222</v>
      </c>
      <c r="B75" s="48">
        <v>1</v>
      </c>
      <c r="C75" s="49" t="s">
        <v>2278</v>
      </c>
      <c r="D75" s="48" t="s">
        <v>2279</v>
      </c>
      <c r="E75" s="48" t="s">
        <v>2250</v>
      </c>
      <c r="F75" s="48">
        <v>2010</v>
      </c>
      <c r="G75" s="47"/>
      <c r="H75" s="50">
        <v>2185</v>
      </c>
      <c r="J75" s="20"/>
    </row>
    <row r="76" spans="1:10" x14ac:dyDescent="0.25">
      <c r="A76" s="47" t="s">
        <v>2222</v>
      </c>
      <c r="B76" s="48">
        <v>1</v>
      </c>
      <c r="C76" s="49" t="s">
        <v>2280</v>
      </c>
      <c r="D76" s="48" t="s">
        <v>2281</v>
      </c>
      <c r="E76" s="48" t="s">
        <v>1012</v>
      </c>
      <c r="F76" s="48">
        <v>2008</v>
      </c>
      <c r="G76" s="47"/>
      <c r="H76" s="50">
        <v>1566</v>
      </c>
      <c r="J76" s="20"/>
    </row>
    <row r="77" spans="1:10" x14ac:dyDescent="0.25">
      <c r="A77" s="47" t="s">
        <v>2222</v>
      </c>
      <c r="B77" s="48">
        <v>1</v>
      </c>
      <c r="C77" s="49" t="s">
        <v>2282</v>
      </c>
      <c r="D77" s="48" t="s">
        <v>2283</v>
      </c>
      <c r="E77" s="48" t="s">
        <v>1012</v>
      </c>
      <c r="F77" s="48">
        <v>2007</v>
      </c>
      <c r="G77" s="47"/>
      <c r="H77" s="50">
        <v>1615</v>
      </c>
      <c r="J77" s="20"/>
    </row>
    <row r="78" spans="1:10" x14ac:dyDescent="0.25">
      <c r="A78" s="47" t="s">
        <v>2222</v>
      </c>
      <c r="B78" s="48">
        <v>1</v>
      </c>
      <c r="C78" s="49" t="s">
        <v>2274</v>
      </c>
      <c r="D78" s="48" t="s">
        <v>2275</v>
      </c>
      <c r="E78" s="48" t="s">
        <v>2259</v>
      </c>
      <c r="F78" s="48">
        <v>1995</v>
      </c>
      <c r="G78" s="47"/>
      <c r="H78" s="50">
        <v>1677</v>
      </c>
      <c r="J78" s="20"/>
    </row>
    <row r="79" spans="1:10" x14ac:dyDescent="0.25">
      <c r="A79" s="47" t="s">
        <v>2222</v>
      </c>
      <c r="B79" s="48">
        <v>1</v>
      </c>
      <c r="C79" s="49" t="s">
        <v>2272</v>
      </c>
      <c r="D79" s="48" t="s">
        <v>2284</v>
      </c>
      <c r="E79" s="48" t="s">
        <v>2250</v>
      </c>
      <c r="F79" s="48">
        <v>2009</v>
      </c>
      <c r="G79" s="47"/>
      <c r="H79" s="50">
        <v>1672</v>
      </c>
      <c r="J79" s="20"/>
    </row>
    <row r="80" spans="1:10" x14ac:dyDescent="0.25">
      <c r="A80" s="47" t="s">
        <v>2222</v>
      </c>
      <c r="B80" s="48">
        <v>1</v>
      </c>
      <c r="C80" s="49" t="s">
        <v>2276</v>
      </c>
      <c r="D80" s="48" t="s">
        <v>2285</v>
      </c>
      <c r="E80" s="48" t="s">
        <v>1012</v>
      </c>
      <c r="F80" s="48"/>
      <c r="G80" s="47"/>
      <c r="H80" s="50">
        <v>1059</v>
      </c>
      <c r="J80" s="20"/>
    </row>
    <row r="81" spans="1:10" x14ac:dyDescent="0.25">
      <c r="A81" s="47" t="s">
        <v>2222</v>
      </c>
      <c r="B81" s="48">
        <v>1</v>
      </c>
      <c r="C81" s="49" t="s">
        <v>2286</v>
      </c>
      <c r="D81" s="48" t="s">
        <v>2287</v>
      </c>
      <c r="E81" s="48" t="s">
        <v>2288</v>
      </c>
      <c r="F81" s="48">
        <v>2002</v>
      </c>
      <c r="G81" s="47"/>
      <c r="H81" s="50">
        <v>1638</v>
      </c>
      <c r="J81" s="20"/>
    </row>
    <row r="82" spans="1:10" x14ac:dyDescent="0.25">
      <c r="A82" s="47" t="s">
        <v>2222</v>
      </c>
      <c r="B82" s="48">
        <v>1</v>
      </c>
      <c r="C82" s="49" t="s">
        <v>2289</v>
      </c>
      <c r="D82" s="48" t="s">
        <v>2290</v>
      </c>
      <c r="E82" s="48" t="s">
        <v>2250</v>
      </c>
      <c r="F82" s="48">
        <v>1985</v>
      </c>
      <c r="G82" s="47"/>
      <c r="H82" s="50">
        <v>2390</v>
      </c>
      <c r="J82" s="20"/>
    </row>
    <row r="83" spans="1:10" x14ac:dyDescent="0.25">
      <c r="A83" s="47" t="s">
        <v>2222</v>
      </c>
      <c r="B83" s="48">
        <v>1</v>
      </c>
      <c r="C83" s="49" t="s">
        <v>2291</v>
      </c>
      <c r="D83" s="48" t="s">
        <v>2292</v>
      </c>
      <c r="E83" s="48" t="s">
        <v>634</v>
      </c>
      <c r="F83" s="48">
        <v>2012</v>
      </c>
      <c r="G83" s="47"/>
      <c r="H83" s="50">
        <v>1784</v>
      </c>
      <c r="J83" s="20"/>
    </row>
    <row r="84" spans="1:10" x14ac:dyDescent="0.25">
      <c r="A84" s="25">
        <v>34</v>
      </c>
      <c r="B84" s="26">
        <f>SUM(B50:B83)</f>
        <v>40</v>
      </c>
      <c r="H84" s="27">
        <f>SUM(H50:H83)</f>
        <v>65235.5</v>
      </c>
      <c r="J84" s="20"/>
    </row>
    <row r="85" spans="1:10" x14ac:dyDescent="0.25">
      <c r="A85" s="28"/>
      <c r="B85" s="29"/>
      <c r="C85" s="20"/>
      <c r="D85" s="20"/>
      <c r="E85" s="20"/>
      <c r="F85" s="20"/>
      <c r="G85" s="20"/>
      <c r="H85" s="30"/>
      <c r="I85" s="20"/>
      <c r="J85" s="20"/>
    </row>
    <row r="86" spans="1:10" x14ac:dyDescent="0.25">
      <c r="A86" s="31"/>
      <c r="B86" s="26"/>
      <c r="H86" s="27"/>
    </row>
    <row r="88" spans="1:10" x14ac:dyDescent="0.25">
      <c r="A88" s="32"/>
      <c r="B88" s="32"/>
      <c r="C88" s="32"/>
      <c r="D88" s="32"/>
      <c r="E88" s="32"/>
      <c r="F88" s="32"/>
      <c r="G88" s="32"/>
      <c r="H88" s="32"/>
      <c r="I88" s="33"/>
      <c r="J88" s="33"/>
    </row>
    <row r="89" spans="1:10" x14ac:dyDescent="0.25">
      <c r="I89" s="7"/>
      <c r="J89" s="33"/>
    </row>
    <row r="90" spans="1:10" ht="21" x14ac:dyDescent="0.35">
      <c r="A90" s="12" t="s">
        <v>1280</v>
      </c>
      <c r="B90" s="12" t="s">
        <v>12</v>
      </c>
      <c r="G90" s="17" t="s">
        <v>7</v>
      </c>
      <c r="H90" s="34">
        <f>+H84</f>
        <v>65235.5</v>
      </c>
      <c r="I90" s="7"/>
      <c r="J90" s="33"/>
    </row>
    <row r="91" spans="1:10" ht="26.25" x14ac:dyDescent="0.4">
      <c r="A91" s="35">
        <f>+A84</f>
        <v>34</v>
      </c>
      <c r="B91" s="35">
        <f>+B84</f>
        <v>40</v>
      </c>
      <c r="C91" s="36" t="s">
        <v>14</v>
      </c>
      <c r="D91" s="32"/>
      <c r="E91" s="32"/>
      <c r="F91" s="32"/>
      <c r="G91" s="32"/>
      <c r="H91" s="32"/>
      <c r="I91" s="33"/>
      <c r="J91" s="33"/>
    </row>
    <row r="93" spans="1:10" x14ac:dyDescent="0.25">
      <c r="E93" s="12" t="s">
        <v>1280</v>
      </c>
      <c r="F93" s="12" t="s">
        <v>12</v>
      </c>
    </row>
    <row r="94" spans="1:10" ht="26.25" x14ac:dyDescent="0.4">
      <c r="E94" s="35">
        <f>+A33+A41+A91</f>
        <v>61</v>
      </c>
      <c r="F94" s="35">
        <f>+B33+B41+B91</f>
        <v>119</v>
      </c>
      <c r="G94" s="17" t="s">
        <v>41</v>
      </c>
      <c r="H94" s="34">
        <f>+H44+H90</f>
        <v>117467.5</v>
      </c>
    </row>
  </sheetData>
  <mergeCells count="4">
    <mergeCell ref="A1:J1"/>
    <mergeCell ref="A47:J47"/>
    <mergeCell ref="A2:H2"/>
    <mergeCell ref="A48:H4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J192"/>
  <sheetViews>
    <sheetView topLeftCell="A169" workbookViewId="0">
      <pane xSplit="1" topLeftCell="D1" activePane="topRight" state="frozen"/>
      <selection pane="topRight" activeCell="E193" sqref="E193"/>
    </sheetView>
  </sheetViews>
  <sheetFormatPr baseColWidth="10" defaultRowHeight="15" x14ac:dyDescent="0.25"/>
  <cols>
    <col min="3" max="3" width="61.7109375" customWidth="1"/>
    <col min="4" max="4" width="51.28515625" customWidth="1"/>
    <col min="5" max="5" width="23.28515625" customWidth="1"/>
    <col min="6" max="6" width="17.28515625" customWidth="1"/>
    <col min="7" max="7" width="22" customWidth="1"/>
    <col min="8" max="8" width="21.425781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27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x14ac:dyDescent="0.25">
      <c r="A4" s="22">
        <v>552</v>
      </c>
      <c r="B4" s="22">
        <v>2</v>
      </c>
      <c r="C4" s="75" t="s">
        <v>1454</v>
      </c>
      <c r="D4" s="75" t="s">
        <v>494</v>
      </c>
      <c r="E4" s="5"/>
      <c r="F4" s="6"/>
      <c r="G4" s="5"/>
      <c r="H4" s="55">
        <v>168</v>
      </c>
      <c r="I4" s="7"/>
      <c r="J4" s="8"/>
    </row>
    <row r="5" spans="1:10" x14ac:dyDescent="0.25">
      <c r="A5" s="22">
        <v>555</v>
      </c>
      <c r="B5" s="22">
        <v>2</v>
      </c>
      <c r="C5" s="75" t="s">
        <v>416</v>
      </c>
      <c r="D5" s="75" t="s">
        <v>1349</v>
      </c>
      <c r="E5" s="5"/>
      <c r="F5" s="6"/>
      <c r="G5" s="5"/>
      <c r="H5" s="55">
        <v>380</v>
      </c>
      <c r="I5" s="7"/>
      <c r="J5" s="8"/>
    </row>
    <row r="6" spans="1:10" x14ac:dyDescent="0.25">
      <c r="A6" s="22">
        <v>557</v>
      </c>
      <c r="B6" s="22">
        <v>2</v>
      </c>
      <c r="C6" s="75" t="s">
        <v>1455</v>
      </c>
      <c r="D6" s="75" t="s">
        <v>495</v>
      </c>
      <c r="E6" s="5"/>
      <c r="F6" s="6"/>
      <c r="G6" s="5"/>
      <c r="H6" s="55">
        <v>890</v>
      </c>
      <c r="I6" s="7"/>
      <c r="J6" s="8"/>
    </row>
    <row r="7" spans="1:10" x14ac:dyDescent="0.25">
      <c r="A7" s="22">
        <v>559</v>
      </c>
      <c r="B7" s="22">
        <v>2</v>
      </c>
      <c r="C7" s="75" t="s">
        <v>1456</v>
      </c>
      <c r="D7" s="75" t="s">
        <v>1350</v>
      </c>
      <c r="E7" s="5"/>
      <c r="F7" s="6"/>
      <c r="G7" s="5"/>
      <c r="H7" s="55">
        <v>2464</v>
      </c>
      <c r="I7" s="7"/>
      <c r="J7" s="8"/>
    </row>
    <row r="8" spans="1:10" x14ac:dyDescent="0.25">
      <c r="A8" s="22">
        <v>560</v>
      </c>
      <c r="B8" s="22">
        <v>2</v>
      </c>
      <c r="C8" s="75" t="s">
        <v>1457</v>
      </c>
      <c r="D8" s="75" t="s">
        <v>496</v>
      </c>
      <c r="E8" s="5"/>
      <c r="F8" s="6"/>
      <c r="G8" s="5"/>
      <c r="H8" s="55">
        <v>984</v>
      </c>
      <c r="I8" s="7"/>
      <c r="J8" s="8"/>
    </row>
    <row r="9" spans="1:10" x14ac:dyDescent="0.25">
      <c r="A9" s="22">
        <v>561</v>
      </c>
      <c r="B9" s="22">
        <v>2</v>
      </c>
      <c r="C9" s="75" t="s">
        <v>417</v>
      </c>
      <c r="D9" s="75" t="s">
        <v>1351</v>
      </c>
      <c r="E9" s="5"/>
      <c r="F9" s="6"/>
      <c r="G9" s="5"/>
      <c r="H9" s="55">
        <v>512</v>
      </c>
      <c r="I9" s="7"/>
      <c r="J9" s="8"/>
    </row>
    <row r="10" spans="1:10" x14ac:dyDescent="0.25">
      <c r="A10" s="22">
        <v>563</v>
      </c>
      <c r="B10" s="22">
        <v>2</v>
      </c>
      <c r="C10" s="75" t="s">
        <v>418</v>
      </c>
      <c r="D10" s="75" t="s">
        <v>498</v>
      </c>
      <c r="E10" s="5"/>
      <c r="F10" s="6"/>
      <c r="G10" s="5"/>
      <c r="H10" s="55">
        <v>436</v>
      </c>
      <c r="I10" s="7"/>
      <c r="J10" s="8"/>
    </row>
    <row r="11" spans="1:10" x14ac:dyDescent="0.25">
      <c r="A11" s="22">
        <v>564</v>
      </c>
      <c r="B11" s="22">
        <v>2</v>
      </c>
      <c r="C11" s="75" t="s">
        <v>1458</v>
      </c>
      <c r="D11" s="75" t="s">
        <v>498</v>
      </c>
      <c r="E11" s="5"/>
      <c r="F11" s="6"/>
      <c r="G11" s="5"/>
      <c r="H11" s="55">
        <v>722</v>
      </c>
      <c r="I11" s="7"/>
      <c r="J11" s="8"/>
    </row>
    <row r="12" spans="1:10" x14ac:dyDescent="0.25">
      <c r="A12" s="22">
        <v>565</v>
      </c>
      <c r="B12" s="22">
        <v>2</v>
      </c>
      <c r="C12" s="75" t="s">
        <v>1459</v>
      </c>
      <c r="D12" s="75" t="s">
        <v>497</v>
      </c>
      <c r="E12" s="5"/>
      <c r="F12" s="6"/>
      <c r="G12" s="5"/>
      <c r="H12" s="55">
        <v>512</v>
      </c>
      <c r="I12" s="7"/>
      <c r="J12" s="8"/>
    </row>
    <row r="13" spans="1:10" x14ac:dyDescent="0.25">
      <c r="A13" s="22">
        <v>566</v>
      </c>
      <c r="B13" s="22">
        <v>2</v>
      </c>
      <c r="C13" s="75" t="s">
        <v>419</v>
      </c>
      <c r="D13" s="75" t="s">
        <v>499</v>
      </c>
      <c r="E13" s="5"/>
      <c r="F13" s="6"/>
      <c r="G13" s="5"/>
      <c r="H13" s="55">
        <v>872</v>
      </c>
      <c r="I13" s="7"/>
      <c r="J13" s="8"/>
    </row>
    <row r="14" spans="1:10" x14ac:dyDescent="0.25">
      <c r="A14" s="22">
        <v>567</v>
      </c>
      <c r="B14" s="22">
        <v>2</v>
      </c>
      <c r="C14" s="75" t="s">
        <v>420</v>
      </c>
      <c r="D14" s="75" t="s">
        <v>500</v>
      </c>
      <c r="E14" s="5"/>
      <c r="F14" s="6"/>
      <c r="G14" s="5"/>
      <c r="H14" s="55">
        <v>872</v>
      </c>
      <c r="I14" s="7"/>
      <c r="J14" s="8"/>
    </row>
    <row r="15" spans="1:10" x14ac:dyDescent="0.25">
      <c r="A15" s="22">
        <v>568</v>
      </c>
      <c r="B15" s="22">
        <v>2</v>
      </c>
      <c r="C15" s="75" t="s">
        <v>421</v>
      </c>
      <c r="D15" s="75" t="s">
        <v>501</v>
      </c>
      <c r="E15" s="5"/>
      <c r="F15" s="6"/>
      <c r="G15" s="5"/>
      <c r="H15" s="55">
        <v>846</v>
      </c>
      <c r="I15" s="7"/>
      <c r="J15" s="8"/>
    </row>
    <row r="16" spans="1:10" x14ac:dyDescent="0.25">
      <c r="A16" s="22">
        <v>569</v>
      </c>
      <c r="B16" s="22">
        <v>2</v>
      </c>
      <c r="C16" s="75" t="s">
        <v>422</v>
      </c>
      <c r="D16" s="75" t="s">
        <v>502</v>
      </c>
      <c r="E16" s="5"/>
      <c r="F16" s="6"/>
      <c r="G16" s="5"/>
      <c r="H16" s="55">
        <v>512</v>
      </c>
      <c r="I16" s="7"/>
      <c r="J16" s="8"/>
    </row>
    <row r="17" spans="1:10" x14ac:dyDescent="0.25">
      <c r="A17" s="22">
        <v>571</v>
      </c>
      <c r="B17" s="22">
        <v>2</v>
      </c>
      <c r="C17" s="75" t="s">
        <v>423</v>
      </c>
      <c r="D17" s="75" t="s">
        <v>503</v>
      </c>
      <c r="E17" s="5"/>
      <c r="F17" s="6"/>
      <c r="G17" s="5"/>
      <c r="H17" s="55">
        <v>1062</v>
      </c>
      <c r="I17" s="7"/>
      <c r="J17" s="8"/>
    </row>
    <row r="18" spans="1:10" x14ac:dyDescent="0.25">
      <c r="A18" s="22">
        <v>574</v>
      </c>
      <c r="B18" s="22">
        <v>2</v>
      </c>
      <c r="C18" s="75" t="s">
        <v>1352</v>
      </c>
      <c r="D18" s="75" t="s">
        <v>504</v>
      </c>
      <c r="E18" s="5"/>
      <c r="F18" s="6"/>
      <c r="G18" s="5"/>
      <c r="H18" s="55">
        <v>588</v>
      </c>
      <c r="I18" s="7"/>
      <c r="J18" s="8"/>
    </row>
    <row r="19" spans="1:10" x14ac:dyDescent="0.25">
      <c r="A19" s="22">
        <v>576</v>
      </c>
      <c r="B19" s="22">
        <v>2</v>
      </c>
      <c r="C19" s="75" t="s">
        <v>1353</v>
      </c>
      <c r="D19" s="75" t="s">
        <v>505</v>
      </c>
      <c r="E19" s="5"/>
      <c r="F19" s="6"/>
      <c r="G19" s="5"/>
      <c r="H19" s="55">
        <v>1082</v>
      </c>
      <c r="I19" s="7"/>
      <c r="J19" s="8"/>
    </row>
    <row r="20" spans="1:10" x14ac:dyDescent="0.25">
      <c r="A20" s="22">
        <v>578</v>
      </c>
      <c r="B20" s="22">
        <v>2</v>
      </c>
      <c r="C20" s="75" t="s">
        <v>1354</v>
      </c>
      <c r="D20" s="75" t="s">
        <v>506</v>
      </c>
      <c r="E20" s="5"/>
      <c r="F20" s="6"/>
      <c r="G20" s="5"/>
      <c r="H20" s="55">
        <v>672</v>
      </c>
      <c r="I20" s="7"/>
      <c r="J20" s="8"/>
    </row>
    <row r="21" spans="1:10" x14ac:dyDescent="0.25">
      <c r="A21" s="22">
        <v>581</v>
      </c>
      <c r="B21" s="22">
        <v>2</v>
      </c>
      <c r="C21" s="75" t="s">
        <v>424</v>
      </c>
      <c r="D21" s="105" t="s">
        <v>507</v>
      </c>
      <c r="E21" s="5"/>
      <c r="F21" s="6"/>
      <c r="G21" s="5"/>
      <c r="H21" s="55">
        <v>338</v>
      </c>
      <c r="I21" s="7"/>
      <c r="J21" s="8"/>
    </row>
    <row r="22" spans="1:10" x14ac:dyDescent="0.25">
      <c r="A22" s="22">
        <v>583</v>
      </c>
      <c r="B22" s="22">
        <v>2</v>
      </c>
      <c r="C22" s="75" t="s">
        <v>425</v>
      </c>
      <c r="D22" s="105" t="s">
        <v>508</v>
      </c>
      <c r="E22" s="5"/>
      <c r="F22" s="6"/>
      <c r="G22" s="5"/>
      <c r="H22" s="55">
        <v>474</v>
      </c>
      <c r="I22" s="7"/>
      <c r="J22" s="8"/>
    </row>
    <row r="23" spans="1:10" x14ac:dyDescent="0.25">
      <c r="A23" s="22">
        <v>584</v>
      </c>
      <c r="B23" s="22">
        <v>2</v>
      </c>
      <c r="C23" s="75" t="s">
        <v>426</v>
      </c>
      <c r="D23" s="105" t="s">
        <v>508</v>
      </c>
      <c r="E23" s="5"/>
      <c r="F23" s="6"/>
      <c r="G23" s="5"/>
      <c r="H23" s="55">
        <v>550</v>
      </c>
      <c r="I23" s="7"/>
      <c r="J23" s="8"/>
    </row>
    <row r="24" spans="1:10" x14ac:dyDescent="0.25">
      <c r="A24" s="22">
        <v>585</v>
      </c>
      <c r="B24" s="22">
        <v>2</v>
      </c>
      <c r="C24" s="75" t="s">
        <v>427</v>
      </c>
      <c r="D24" s="105" t="s">
        <v>508</v>
      </c>
      <c r="E24" s="5"/>
      <c r="F24" s="6"/>
      <c r="G24" s="5"/>
      <c r="H24" s="55">
        <v>360</v>
      </c>
      <c r="I24" s="7"/>
      <c r="J24" s="8"/>
    </row>
    <row r="25" spans="1:10" x14ac:dyDescent="0.25">
      <c r="A25" s="22">
        <v>586</v>
      </c>
      <c r="B25" s="22">
        <v>2</v>
      </c>
      <c r="C25" s="75" t="s">
        <v>428</v>
      </c>
      <c r="D25" s="105" t="s">
        <v>508</v>
      </c>
      <c r="E25" s="5"/>
      <c r="F25" s="6"/>
      <c r="G25" s="5"/>
      <c r="H25" s="55">
        <v>1578</v>
      </c>
      <c r="I25" s="7"/>
      <c r="J25" s="8"/>
    </row>
    <row r="26" spans="1:10" x14ac:dyDescent="0.25">
      <c r="A26" s="22">
        <v>589</v>
      </c>
      <c r="B26" s="22">
        <v>2</v>
      </c>
      <c r="C26" s="75" t="s">
        <v>429</v>
      </c>
      <c r="D26" s="105" t="s">
        <v>509</v>
      </c>
      <c r="E26" s="5"/>
      <c r="F26" s="6"/>
      <c r="G26" s="5"/>
      <c r="H26" s="55">
        <v>414</v>
      </c>
      <c r="I26" s="7"/>
      <c r="J26" s="8"/>
    </row>
    <row r="27" spans="1:10" x14ac:dyDescent="0.25">
      <c r="A27" s="22">
        <v>590</v>
      </c>
      <c r="B27" s="22">
        <v>2</v>
      </c>
      <c r="C27" s="75" t="s">
        <v>430</v>
      </c>
      <c r="D27" s="105" t="s">
        <v>510</v>
      </c>
      <c r="E27" s="5"/>
      <c r="F27" s="6"/>
      <c r="G27" s="5"/>
      <c r="H27" s="55">
        <v>966</v>
      </c>
      <c r="I27" s="7"/>
      <c r="J27" s="8"/>
    </row>
    <row r="28" spans="1:10" x14ac:dyDescent="0.25">
      <c r="A28" s="22">
        <v>591</v>
      </c>
      <c r="B28" s="22">
        <v>2</v>
      </c>
      <c r="C28" s="75" t="s">
        <v>431</v>
      </c>
      <c r="D28" s="105" t="s">
        <v>511</v>
      </c>
      <c r="E28" s="5"/>
      <c r="F28" s="6"/>
      <c r="G28" s="5"/>
      <c r="H28" s="55">
        <v>194</v>
      </c>
      <c r="I28" s="7"/>
      <c r="J28" s="8"/>
    </row>
    <row r="29" spans="1:10" x14ac:dyDescent="0.25">
      <c r="A29" s="22">
        <v>594</v>
      </c>
      <c r="B29" s="22">
        <v>2</v>
      </c>
      <c r="C29" s="75" t="s">
        <v>432</v>
      </c>
      <c r="D29" s="105" t="s">
        <v>512</v>
      </c>
      <c r="E29" s="5"/>
      <c r="F29" s="6"/>
      <c r="G29" s="5"/>
      <c r="H29" s="55">
        <v>382</v>
      </c>
      <c r="I29" s="7"/>
      <c r="J29" s="8"/>
    </row>
    <row r="30" spans="1:10" x14ac:dyDescent="0.25">
      <c r="A30" s="22">
        <v>595</v>
      </c>
      <c r="B30" s="22">
        <v>2</v>
      </c>
      <c r="C30" s="75" t="s">
        <v>433</v>
      </c>
      <c r="D30" s="105" t="s">
        <v>513</v>
      </c>
      <c r="E30" s="5"/>
      <c r="F30" s="6"/>
      <c r="G30" s="5"/>
      <c r="H30" s="55">
        <v>482</v>
      </c>
      <c r="I30" s="7"/>
      <c r="J30" s="8"/>
    </row>
    <row r="31" spans="1:10" x14ac:dyDescent="0.25">
      <c r="A31" s="22">
        <v>596</v>
      </c>
      <c r="B31" s="22">
        <v>2</v>
      </c>
      <c r="C31" s="75" t="s">
        <v>434</v>
      </c>
      <c r="D31" s="105" t="s">
        <v>514</v>
      </c>
      <c r="E31" s="5"/>
      <c r="F31" s="6"/>
      <c r="G31" s="5"/>
      <c r="H31" s="55">
        <v>776</v>
      </c>
      <c r="I31" s="7"/>
      <c r="J31" s="8"/>
    </row>
    <row r="32" spans="1:10" x14ac:dyDescent="0.25">
      <c r="A32" s="22">
        <v>597</v>
      </c>
      <c r="B32" s="22">
        <v>2</v>
      </c>
      <c r="C32" s="75" t="s">
        <v>1355</v>
      </c>
      <c r="D32" s="105" t="s">
        <v>515</v>
      </c>
      <c r="E32" s="5"/>
      <c r="F32" s="6"/>
      <c r="G32" s="5"/>
      <c r="H32" s="55">
        <v>590</v>
      </c>
      <c r="I32" s="7"/>
      <c r="J32" s="8"/>
    </row>
    <row r="33" spans="1:10" x14ac:dyDescent="0.25">
      <c r="A33" s="22">
        <v>598</v>
      </c>
      <c r="B33" s="22">
        <v>2</v>
      </c>
      <c r="C33" s="75" t="s">
        <v>435</v>
      </c>
      <c r="D33" s="105" t="s">
        <v>516</v>
      </c>
      <c r="E33" s="5"/>
      <c r="F33" s="6"/>
      <c r="G33" s="5"/>
      <c r="H33" s="55">
        <v>588</v>
      </c>
      <c r="I33" s="7"/>
      <c r="J33" s="8"/>
    </row>
    <row r="34" spans="1:10" x14ac:dyDescent="0.25">
      <c r="A34" s="22">
        <v>599</v>
      </c>
      <c r="B34" s="22">
        <v>2</v>
      </c>
      <c r="C34" s="75" t="s">
        <v>436</v>
      </c>
      <c r="D34" s="105" t="s">
        <v>517</v>
      </c>
      <c r="E34" s="5"/>
      <c r="F34" s="6"/>
      <c r="G34" s="5"/>
      <c r="H34" s="55">
        <v>660</v>
      </c>
      <c r="I34" s="7"/>
      <c r="J34" s="8"/>
    </row>
    <row r="35" spans="1:10" x14ac:dyDescent="0.25">
      <c r="A35" s="22">
        <v>600</v>
      </c>
      <c r="B35" s="22">
        <v>2</v>
      </c>
      <c r="C35" s="75" t="s">
        <v>1356</v>
      </c>
      <c r="D35" s="105" t="s">
        <v>518</v>
      </c>
      <c r="E35" s="5"/>
      <c r="F35" s="6"/>
      <c r="G35" s="5"/>
      <c r="H35" s="55">
        <v>548</v>
      </c>
      <c r="I35" s="7"/>
      <c r="J35" s="8"/>
    </row>
    <row r="36" spans="1:10" x14ac:dyDescent="0.25">
      <c r="A36" s="22">
        <v>602</v>
      </c>
      <c r="B36" s="22">
        <v>2</v>
      </c>
      <c r="C36" s="75" t="s">
        <v>437</v>
      </c>
      <c r="D36" s="105" t="s">
        <v>519</v>
      </c>
      <c r="E36" s="5"/>
      <c r="F36" s="6"/>
      <c r="G36" s="5"/>
      <c r="H36" s="55">
        <v>472</v>
      </c>
      <c r="I36" s="7"/>
      <c r="J36" s="8"/>
    </row>
    <row r="37" spans="1:10" x14ac:dyDescent="0.25">
      <c r="A37" s="22">
        <v>603</v>
      </c>
      <c r="B37" s="22">
        <v>2</v>
      </c>
      <c r="C37" s="75" t="s">
        <v>438</v>
      </c>
      <c r="D37" s="105" t="s">
        <v>520</v>
      </c>
      <c r="E37" s="5"/>
      <c r="F37" s="6"/>
      <c r="G37" s="5"/>
      <c r="H37" s="55">
        <v>634</v>
      </c>
      <c r="I37" s="7"/>
      <c r="J37" s="8"/>
    </row>
    <row r="38" spans="1:10" x14ac:dyDescent="0.25">
      <c r="A38" s="22">
        <v>604</v>
      </c>
      <c r="B38" s="22">
        <v>2</v>
      </c>
      <c r="C38" s="75" t="s">
        <v>439</v>
      </c>
      <c r="D38" s="105" t="s">
        <v>521</v>
      </c>
      <c r="E38" s="5"/>
      <c r="F38" s="6"/>
      <c r="G38" s="5"/>
      <c r="H38" s="55">
        <v>498</v>
      </c>
      <c r="I38" s="7"/>
      <c r="J38" s="8"/>
    </row>
    <row r="39" spans="1:10" x14ac:dyDescent="0.25">
      <c r="A39" s="22">
        <v>605</v>
      </c>
      <c r="B39" s="22">
        <v>2</v>
      </c>
      <c r="C39" s="75" t="s">
        <v>1357</v>
      </c>
      <c r="D39" s="105" t="s">
        <v>522</v>
      </c>
      <c r="E39" s="5"/>
      <c r="F39" s="6"/>
      <c r="G39" s="5"/>
      <c r="H39" s="55">
        <v>498</v>
      </c>
      <c r="I39" s="7"/>
      <c r="J39" s="8"/>
    </row>
    <row r="40" spans="1:10" x14ac:dyDescent="0.25">
      <c r="A40" s="22">
        <v>606</v>
      </c>
      <c r="B40" s="22">
        <v>2</v>
      </c>
      <c r="C40" s="75" t="s">
        <v>440</v>
      </c>
      <c r="D40" s="105" t="s">
        <v>523</v>
      </c>
      <c r="E40" s="5"/>
      <c r="F40" s="6"/>
      <c r="G40" s="5"/>
      <c r="H40" s="55">
        <v>474</v>
      </c>
      <c r="I40" s="7"/>
      <c r="J40" s="8"/>
    </row>
    <row r="41" spans="1:10" x14ac:dyDescent="0.25">
      <c r="A41" s="22">
        <v>608</v>
      </c>
      <c r="B41" s="22">
        <v>2</v>
      </c>
      <c r="C41" s="75" t="s">
        <v>441</v>
      </c>
      <c r="D41" s="105" t="s">
        <v>524</v>
      </c>
      <c r="E41" s="5"/>
      <c r="F41" s="6"/>
      <c r="G41" s="5"/>
      <c r="H41" s="55">
        <v>472</v>
      </c>
      <c r="I41" s="7"/>
      <c r="J41" s="8"/>
    </row>
    <row r="42" spans="1:10" x14ac:dyDescent="0.25">
      <c r="A42" s="22">
        <v>609</v>
      </c>
      <c r="B42" s="22">
        <v>2</v>
      </c>
      <c r="C42" s="75" t="s">
        <v>442</v>
      </c>
      <c r="D42" s="105" t="s">
        <v>525</v>
      </c>
      <c r="E42" s="5"/>
      <c r="F42" s="6"/>
      <c r="G42" s="5"/>
      <c r="H42" s="55">
        <v>1308</v>
      </c>
      <c r="I42" s="7"/>
      <c r="J42" s="8"/>
    </row>
    <row r="43" spans="1:10" x14ac:dyDescent="0.25">
      <c r="A43" s="22">
        <v>610</v>
      </c>
      <c r="B43" s="22">
        <v>2</v>
      </c>
      <c r="C43" s="75" t="s">
        <v>1358</v>
      </c>
      <c r="D43" s="105" t="s">
        <v>526</v>
      </c>
      <c r="E43" s="5"/>
      <c r="F43" s="6"/>
      <c r="G43" s="5"/>
      <c r="H43" s="55">
        <v>656</v>
      </c>
      <c r="I43" s="7"/>
      <c r="J43" s="8"/>
    </row>
    <row r="44" spans="1:10" x14ac:dyDescent="0.25">
      <c r="A44" s="22">
        <v>611</v>
      </c>
      <c r="B44" s="22">
        <v>2</v>
      </c>
      <c r="C44" s="75" t="s">
        <v>443</v>
      </c>
      <c r="D44" s="105" t="s">
        <v>527</v>
      </c>
      <c r="E44" s="5"/>
      <c r="F44" s="6"/>
      <c r="G44" s="5"/>
      <c r="H44" s="55">
        <v>822</v>
      </c>
      <c r="I44" s="7"/>
      <c r="J44" s="8"/>
    </row>
    <row r="45" spans="1:10" x14ac:dyDescent="0.25">
      <c r="A45" s="22">
        <v>612</v>
      </c>
      <c r="B45" s="22">
        <v>2</v>
      </c>
      <c r="C45" s="75" t="s">
        <v>444</v>
      </c>
      <c r="D45" s="105" t="s">
        <v>528</v>
      </c>
      <c r="E45" s="5"/>
      <c r="F45" s="6"/>
      <c r="G45" s="5"/>
      <c r="H45" s="55">
        <v>326</v>
      </c>
      <c r="I45" s="7"/>
      <c r="J45" s="8"/>
    </row>
    <row r="46" spans="1:10" x14ac:dyDescent="0.25">
      <c r="A46" s="22">
        <v>613</v>
      </c>
      <c r="B46" s="22">
        <v>2</v>
      </c>
      <c r="C46" s="75" t="s">
        <v>445</v>
      </c>
      <c r="D46" s="105" t="s">
        <v>529</v>
      </c>
      <c r="E46" s="5"/>
      <c r="F46" s="6"/>
      <c r="G46" s="5"/>
      <c r="H46" s="55">
        <v>290</v>
      </c>
      <c r="I46" s="7"/>
      <c r="J46" s="8"/>
    </row>
    <row r="47" spans="1:10" x14ac:dyDescent="0.25">
      <c r="A47" s="22">
        <v>614</v>
      </c>
      <c r="B47" s="22">
        <v>2</v>
      </c>
      <c r="C47" s="75" t="s">
        <v>446</v>
      </c>
      <c r="D47" s="105" t="s">
        <v>530</v>
      </c>
      <c r="E47" s="5"/>
      <c r="F47" s="6"/>
      <c r="G47" s="5"/>
      <c r="H47" s="55">
        <v>362</v>
      </c>
      <c r="I47" s="7"/>
      <c r="J47" s="8"/>
    </row>
    <row r="48" spans="1:10" x14ac:dyDescent="0.25">
      <c r="A48" s="22">
        <v>616</v>
      </c>
      <c r="B48" s="22">
        <v>2</v>
      </c>
      <c r="C48" s="75" t="s">
        <v>447</v>
      </c>
      <c r="D48" s="105" t="s">
        <v>531</v>
      </c>
      <c r="E48" s="5"/>
      <c r="F48" s="6"/>
      <c r="G48" s="5"/>
      <c r="H48" s="55">
        <v>604</v>
      </c>
      <c r="I48" s="7"/>
      <c r="J48" s="8"/>
    </row>
    <row r="49" spans="1:10" x14ac:dyDescent="0.25">
      <c r="A49" s="22">
        <v>617</v>
      </c>
      <c r="B49" s="22">
        <v>2</v>
      </c>
      <c r="C49" s="75" t="s">
        <v>448</v>
      </c>
      <c r="D49" s="105" t="s">
        <v>532</v>
      </c>
      <c r="E49" s="5"/>
      <c r="F49" s="6"/>
      <c r="G49" s="5"/>
      <c r="H49" s="55">
        <v>322</v>
      </c>
      <c r="I49" s="7"/>
      <c r="J49" s="8"/>
    </row>
    <row r="50" spans="1:10" x14ac:dyDescent="0.25">
      <c r="A50" s="22">
        <v>618</v>
      </c>
      <c r="B50" s="22">
        <v>2</v>
      </c>
      <c r="C50" s="75" t="s">
        <v>449</v>
      </c>
      <c r="D50" s="105" t="s">
        <v>533</v>
      </c>
      <c r="E50" s="5"/>
      <c r="F50" s="6"/>
      <c r="G50" s="5"/>
      <c r="H50" s="55">
        <v>346</v>
      </c>
      <c r="I50" s="7"/>
      <c r="J50" s="8"/>
    </row>
    <row r="51" spans="1:10" x14ac:dyDescent="0.25">
      <c r="A51" s="22">
        <v>619</v>
      </c>
      <c r="B51" s="22">
        <v>2</v>
      </c>
      <c r="C51" s="75" t="s">
        <v>450</v>
      </c>
      <c r="D51" s="105" t="s">
        <v>534</v>
      </c>
      <c r="E51" s="5"/>
      <c r="F51" s="6"/>
      <c r="G51" s="5"/>
      <c r="H51" s="55">
        <v>1130</v>
      </c>
      <c r="I51" s="7"/>
      <c r="J51" s="8"/>
    </row>
    <row r="52" spans="1:10" x14ac:dyDescent="0.25">
      <c r="A52" s="22">
        <v>622</v>
      </c>
      <c r="B52" s="22">
        <v>2</v>
      </c>
      <c r="C52" s="75" t="s">
        <v>451</v>
      </c>
      <c r="D52" s="105" t="s">
        <v>535</v>
      </c>
      <c r="E52" s="5"/>
      <c r="F52" s="6"/>
      <c r="G52" s="5"/>
      <c r="H52" s="55">
        <v>800</v>
      </c>
      <c r="I52" s="7"/>
      <c r="J52" s="8"/>
    </row>
    <row r="53" spans="1:10" x14ac:dyDescent="0.25">
      <c r="A53" s="22">
        <v>623</v>
      </c>
      <c r="B53" s="22">
        <v>2</v>
      </c>
      <c r="C53" s="75" t="s">
        <v>452</v>
      </c>
      <c r="D53" s="105" t="s">
        <v>536</v>
      </c>
      <c r="E53" s="5"/>
      <c r="F53" s="6"/>
      <c r="G53" s="5"/>
      <c r="H53" s="55">
        <v>160</v>
      </c>
      <c r="I53" s="7"/>
      <c r="J53" s="8"/>
    </row>
    <row r="54" spans="1:10" x14ac:dyDescent="0.25">
      <c r="A54" s="22">
        <v>625</v>
      </c>
      <c r="B54" s="22">
        <v>2</v>
      </c>
      <c r="C54" s="75" t="s">
        <v>453</v>
      </c>
      <c r="D54" s="105" t="s">
        <v>537</v>
      </c>
      <c r="E54" s="5"/>
      <c r="F54" s="6"/>
      <c r="G54" s="5"/>
      <c r="H54" s="55">
        <v>522</v>
      </c>
      <c r="I54" s="7"/>
      <c r="J54" s="8"/>
    </row>
    <row r="55" spans="1:10" x14ac:dyDescent="0.25">
      <c r="A55" s="22">
        <v>627</v>
      </c>
      <c r="B55" s="22">
        <v>2</v>
      </c>
      <c r="C55" s="75" t="s">
        <v>1460</v>
      </c>
      <c r="D55" s="105" t="s">
        <v>538</v>
      </c>
      <c r="E55" s="61" t="s">
        <v>570</v>
      </c>
      <c r="F55" s="6"/>
      <c r="G55" s="5"/>
      <c r="H55" s="55">
        <v>320</v>
      </c>
      <c r="I55" s="7"/>
      <c r="J55" s="8"/>
    </row>
    <row r="56" spans="1:10" x14ac:dyDescent="0.25">
      <c r="A56" s="22">
        <v>629</v>
      </c>
      <c r="B56" s="22">
        <v>2</v>
      </c>
      <c r="C56" s="75" t="s">
        <v>1461</v>
      </c>
      <c r="D56" s="105" t="s">
        <v>539</v>
      </c>
      <c r="E56" s="61" t="s">
        <v>571</v>
      </c>
      <c r="F56" s="6"/>
      <c r="G56" s="5"/>
      <c r="H56" s="55">
        <v>436</v>
      </c>
      <c r="I56" s="7"/>
      <c r="J56" s="8"/>
    </row>
    <row r="57" spans="1:10" x14ac:dyDescent="0.25">
      <c r="A57" s="22">
        <v>631</v>
      </c>
      <c r="B57" s="22">
        <v>2</v>
      </c>
      <c r="C57" s="75" t="s">
        <v>454</v>
      </c>
      <c r="D57" s="105" t="s">
        <v>540</v>
      </c>
      <c r="E57" s="61" t="s">
        <v>572</v>
      </c>
      <c r="F57" s="6"/>
      <c r="G57" s="5"/>
      <c r="H57" s="55">
        <v>110</v>
      </c>
      <c r="I57" s="7"/>
      <c r="J57" s="8"/>
    </row>
    <row r="58" spans="1:10" ht="30" x14ac:dyDescent="0.25">
      <c r="A58" s="22">
        <v>633</v>
      </c>
      <c r="B58" s="22">
        <v>2</v>
      </c>
      <c r="C58" s="75" t="s">
        <v>1462</v>
      </c>
      <c r="D58" s="105" t="s">
        <v>541</v>
      </c>
      <c r="E58" s="61" t="s">
        <v>571</v>
      </c>
      <c r="F58" s="62">
        <v>1987</v>
      </c>
      <c r="G58" s="5"/>
      <c r="H58" s="55">
        <v>994</v>
      </c>
      <c r="I58" s="7"/>
      <c r="J58" s="8"/>
    </row>
    <row r="59" spans="1:10" x14ac:dyDescent="0.25">
      <c r="A59" s="22">
        <v>634</v>
      </c>
      <c r="B59" s="22">
        <v>2</v>
      </c>
      <c r="C59" s="75" t="s">
        <v>455</v>
      </c>
      <c r="D59" s="105" t="s">
        <v>542</v>
      </c>
      <c r="E59" s="61" t="s">
        <v>573</v>
      </c>
      <c r="F59" s="62">
        <v>1990</v>
      </c>
      <c r="G59" s="5"/>
      <c r="H59" s="55">
        <v>646</v>
      </c>
      <c r="I59" s="7"/>
      <c r="J59" s="8"/>
    </row>
    <row r="60" spans="1:10" x14ac:dyDescent="0.25">
      <c r="A60" s="22">
        <v>635</v>
      </c>
      <c r="B60" s="22">
        <v>2</v>
      </c>
      <c r="C60" s="75" t="s">
        <v>1463</v>
      </c>
      <c r="D60" s="105" t="s">
        <v>543</v>
      </c>
      <c r="E60" s="61" t="s">
        <v>574</v>
      </c>
      <c r="F60" s="62">
        <v>1981</v>
      </c>
      <c r="G60" s="5"/>
      <c r="H60" s="55">
        <v>986</v>
      </c>
      <c r="I60" s="7"/>
      <c r="J60" s="8"/>
    </row>
    <row r="61" spans="1:10" ht="30" x14ac:dyDescent="0.25">
      <c r="A61" s="22">
        <v>638</v>
      </c>
      <c r="B61" s="22">
        <v>2</v>
      </c>
      <c r="C61" s="75" t="s">
        <v>456</v>
      </c>
      <c r="D61" s="105" t="s">
        <v>544</v>
      </c>
      <c r="E61" s="61" t="s">
        <v>575</v>
      </c>
      <c r="F61" s="62">
        <v>1990</v>
      </c>
      <c r="G61" s="5"/>
      <c r="H61" s="55">
        <v>888</v>
      </c>
      <c r="I61" s="7"/>
      <c r="J61" s="8"/>
    </row>
    <row r="62" spans="1:10" x14ac:dyDescent="0.25">
      <c r="A62" s="22">
        <v>639</v>
      </c>
      <c r="B62" s="22">
        <v>2</v>
      </c>
      <c r="C62" s="75" t="s">
        <v>1464</v>
      </c>
      <c r="D62" s="105" t="s">
        <v>545</v>
      </c>
      <c r="E62" s="61" t="s">
        <v>572</v>
      </c>
      <c r="F62" s="62">
        <v>1984</v>
      </c>
      <c r="G62" s="5"/>
      <c r="H62" s="55">
        <v>328</v>
      </c>
      <c r="I62" s="7"/>
      <c r="J62" s="8"/>
    </row>
    <row r="63" spans="1:10" x14ac:dyDescent="0.25">
      <c r="A63" s="22">
        <v>640</v>
      </c>
      <c r="B63" s="22">
        <v>2</v>
      </c>
      <c r="C63" s="75" t="s">
        <v>1465</v>
      </c>
      <c r="D63" s="105" t="s">
        <v>546</v>
      </c>
      <c r="E63" s="61" t="s">
        <v>576</v>
      </c>
      <c r="F63" s="62">
        <v>2005</v>
      </c>
      <c r="G63" s="5"/>
      <c r="H63" s="55">
        <v>554</v>
      </c>
      <c r="I63" s="7"/>
      <c r="J63" s="8"/>
    </row>
    <row r="64" spans="1:10" x14ac:dyDescent="0.25">
      <c r="A64" s="22">
        <v>641</v>
      </c>
      <c r="B64" s="22">
        <v>2</v>
      </c>
      <c r="C64" s="75" t="s">
        <v>1466</v>
      </c>
      <c r="D64" s="105" t="s">
        <v>547</v>
      </c>
      <c r="E64" s="61" t="s">
        <v>572</v>
      </c>
      <c r="F64" s="62">
        <v>1998</v>
      </c>
      <c r="G64" s="5"/>
      <c r="H64" s="55">
        <v>808</v>
      </c>
      <c r="I64" s="7"/>
      <c r="J64" s="8"/>
    </row>
    <row r="65" spans="1:10" x14ac:dyDescent="0.25">
      <c r="A65" s="22">
        <v>642</v>
      </c>
      <c r="B65" s="22">
        <v>2</v>
      </c>
      <c r="C65" s="75" t="s">
        <v>1467</v>
      </c>
      <c r="D65" s="105" t="s">
        <v>548</v>
      </c>
      <c r="E65" s="61" t="s">
        <v>576</v>
      </c>
      <c r="F65" s="62">
        <v>1992</v>
      </c>
      <c r="G65" s="5"/>
      <c r="H65" s="55">
        <v>1542</v>
      </c>
      <c r="I65" s="7"/>
      <c r="J65" s="8"/>
    </row>
    <row r="66" spans="1:10" x14ac:dyDescent="0.25">
      <c r="A66" s="22">
        <v>643</v>
      </c>
      <c r="B66" s="22">
        <v>2</v>
      </c>
      <c r="C66" s="75" t="s">
        <v>1468</v>
      </c>
      <c r="D66" s="105" t="s">
        <v>549</v>
      </c>
      <c r="E66" s="61" t="s">
        <v>577</v>
      </c>
      <c r="F66" s="62">
        <v>2006</v>
      </c>
      <c r="G66" s="5"/>
      <c r="H66" s="55">
        <v>882</v>
      </c>
      <c r="I66" s="7"/>
      <c r="J66" s="8"/>
    </row>
    <row r="67" spans="1:10" x14ac:dyDescent="0.25">
      <c r="A67" s="22">
        <v>645</v>
      </c>
      <c r="B67" s="22">
        <v>2</v>
      </c>
      <c r="C67" s="75" t="s">
        <v>457</v>
      </c>
      <c r="D67" s="105" t="s">
        <v>550</v>
      </c>
      <c r="E67" s="61" t="s">
        <v>578</v>
      </c>
      <c r="F67" s="62">
        <v>2001</v>
      </c>
      <c r="G67" s="5"/>
      <c r="H67" s="55">
        <v>910</v>
      </c>
      <c r="I67" s="7"/>
      <c r="J67" s="8"/>
    </row>
    <row r="68" spans="1:10" x14ac:dyDescent="0.25">
      <c r="A68" s="22">
        <v>648</v>
      </c>
      <c r="B68" s="22">
        <v>2</v>
      </c>
      <c r="C68" s="75" t="s">
        <v>1469</v>
      </c>
      <c r="D68" s="105" t="s">
        <v>551</v>
      </c>
      <c r="E68" s="61" t="s">
        <v>572</v>
      </c>
      <c r="F68" s="62">
        <v>2001</v>
      </c>
      <c r="G68" s="5"/>
      <c r="H68" s="55">
        <v>1016</v>
      </c>
      <c r="I68" s="7"/>
      <c r="J68" s="8"/>
    </row>
    <row r="69" spans="1:10" x14ac:dyDescent="0.25">
      <c r="A69" s="22">
        <v>649</v>
      </c>
      <c r="B69" s="22">
        <v>2</v>
      </c>
      <c r="C69" s="75" t="s">
        <v>458</v>
      </c>
      <c r="D69" s="105" t="s">
        <v>552</v>
      </c>
      <c r="E69" s="61" t="s">
        <v>576</v>
      </c>
      <c r="F69" s="62">
        <v>1991</v>
      </c>
      <c r="G69" s="5"/>
      <c r="H69" s="55">
        <v>1570</v>
      </c>
      <c r="I69" s="7"/>
      <c r="J69" s="8"/>
    </row>
    <row r="70" spans="1:10" x14ac:dyDescent="0.25">
      <c r="A70" s="22">
        <v>650</v>
      </c>
      <c r="B70" s="22">
        <v>2</v>
      </c>
      <c r="C70" s="75" t="s">
        <v>459</v>
      </c>
      <c r="D70" s="105" t="s">
        <v>553</v>
      </c>
      <c r="E70" s="61" t="s">
        <v>579</v>
      </c>
      <c r="F70" s="62">
        <v>1994</v>
      </c>
      <c r="G70" s="5"/>
      <c r="H70" s="55">
        <v>1312</v>
      </c>
      <c r="I70" s="7"/>
      <c r="J70" s="8"/>
    </row>
    <row r="71" spans="1:10" x14ac:dyDescent="0.25">
      <c r="A71" s="22">
        <v>651</v>
      </c>
      <c r="B71" s="22">
        <v>2</v>
      </c>
      <c r="C71" s="75" t="s">
        <v>460</v>
      </c>
      <c r="D71" s="105" t="s">
        <v>554</v>
      </c>
      <c r="E71" s="61" t="s">
        <v>580</v>
      </c>
      <c r="F71" s="62">
        <v>1999</v>
      </c>
      <c r="G71" s="5"/>
      <c r="H71" s="55">
        <v>792</v>
      </c>
      <c r="I71" s="7"/>
      <c r="J71" s="8"/>
    </row>
    <row r="72" spans="1:10" x14ac:dyDescent="0.25">
      <c r="A72" s="22">
        <v>655</v>
      </c>
      <c r="B72" s="22">
        <v>2</v>
      </c>
      <c r="C72" s="75" t="s">
        <v>1470</v>
      </c>
      <c r="D72" s="105" t="s">
        <v>555</v>
      </c>
      <c r="E72" s="61" t="s">
        <v>581</v>
      </c>
      <c r="F72" s="62">
        <v>1993</v>
      </c>
      <c r="G72" s="5"/>
      <c r="H72" s="55">
        <v>614</v>
      </c>
      <c r="I72" s="7"/>
      <c r="J72" s="8"/>
    </row>
    <row r="73" spans="1:10" x14ac:dyDescent="0.25">
      <c r="A73" s="22">
        <v>656</v>
      </c>
      <c r="B73" s="22">
        <v>2</v>
      </c>
      <c r="C73" s="75" t="s">
        <v>1471</v>
      </c>
      <c r="D73" s="105" t="s">
        <v>556</v>
      </c>
      <c r="E73" s="61" t="s">
        <v>578</v>
      </c>
      <c r="F73" s="62">
        <v>2000</v>
      </c>
      <c r="G73" s="5"/>
      <c r="H73" s="55">
        <v>1250</v>
      </c>
      <c r="I73" s="7"/>
      <c r="J73" s="8"/>
    </row>
    <row r="74" spans="1:10" x14ac:dyDescent="0.25">
      <c r="A74" s="22">
        <v>657</v>
      </c>
      <c r="B74" s="22">
        <v>2</v>
      </c>
      <c r="C74" s="75" t="s">
        <v>1472</v>
      </c>
      <c r="D74" s="105" t="s">
        <v>557</v>
      </c>
      <c r="E74" s="61" t="s">
        <v>576</v>
      </c>
      <c r="F74" s="62">
        <v>1993</v>
      </c>
      <c r="G74" s="5"/>
      <c r="H74" s="55">
        <v>926</v>
      </c>
      <c r="I74" s="7"/>
      <c r="J74" s="8"/>
    </row>
    <row r="75" spans="1:10" x14ac:dyDescent="0.25">
      <c r="A75" s="22">
        <v>658</v>
      </c>
      <c r="B75" s="22">
        <v>2</v>
      </c>
      <c r="C75" s="75" t="s">
        <v>461</v>
      </c>
      <c r="D75" s="105" t="s">
        <v>558</v>
      </c>
      <c r="E75" s="61" t="s">
        <v>570</v>
      </c>
      <c r="F75" s="62">
        <v>1992</v>
      </c>
      <c r="G75" s="5"/>
      <c r="H75" s="55">
        <v>458</v>
      </c>
      <c r="I75" s="7"/>
      <c r="J75" s="8"/>
    </row>
    <row r="76" spans="1:10" x14ac:dyDescent="0.25">
      <c r="A76" s="22">
        <v>659</v>
      </c>
      <c r="B76" s="22">
        <v>2</v>
      </c>
      <c r="C76" s="75" t="s">
        <v>1473</v>
      </c>
      <c r="D76" s="105" t="s">
        <v>559</v>
      </c>
      <c r="E76" s="61" t="s">
        <v>572</v>
      </c>
      <c r="F76" s="62">
        <v>1985</v>
      </c>
      <c r="G76" s="5"/>
      <c r="H76" s="55">
        <v>138</v>
      </c>
      <c r="I76" s="7"/>
      <c r="J76" s="8"/>
    </row>
    <row r="77" spans="1:10" x14ac:dyDescent="0.25">
      <c r="A77" s="22">
        <v>660</v>
      </c>
      <c r="B77" s="22">
        <v>2</v>
      </c>
      <c r="C77" s="75" t="s">
        <v>462</v>
      </c>
      <c r="D77" s="105" t="s">
        <v>560</v>
      </c>
      <c r="E77" s="61" t="s">
        <v>576</v>
      </c>
      <c r="F77" s="62">
        <v>1971</v>
      </c>
      <c r="G77" s="5"/>
      <c r="H77" s="55">
        <v>764</v>
      </c>
      <c r="I77" s="7"/>
      <c r="J77" s="8"/>
    </row>
    <row r="78" spans="1:10" x14ac:dyDescent="0.25">
      <c r="A78" s="22">
        <v>661</v>
      </c>
      <c r="B78" s="22">
        <v>2</v>
      </c>
      <c r="C78" s="75" t="s">
        <v>1474</v>
      </c>
      <c r="D78" s="105" t="s">
        <v>561</v>
      </c>
      <c r="E78" s="61" t="s">
        <v>570</v>
      </c>
      <c r="F78" s="62">
        <v>1989</v>
      </c>
      <c r="G78" s="5"/>
      <c r="H78" s="55">
        <v>458</v>
      </c>
      <c r="I78" s="7"/>
      <c r="J78" s="8"/>
    </row>
    <row r="79" spans="1:10" x14ac:dyDescent="0.25">
      <c r="A79" s="22">
        <v>663</v>
      </c>
      <c r="B79" s="22">
        <v>2</v>
      </c>
      <c r="C79" s="75" t="s">
        <v>463</v>
      </c>
      <c r="D79" s="105" t="s">
        <v>562</v>
      </c>
      <c r="E79" s="61" t="s">
        <v>572</v>
      </c>
      <c r="F79" s="62">
        <v>1942</v>
      </c>
      <c r="G79" s="5"/>
      <c r="H79" s="55">
        <v>138</v>
      </c>
      <c r="I79" s="7"/>
      <c r="J79" s="8"/>
    </row>
    <row r="80" spans="1:10" ht="30" x14ac:dyDescent="0.25">
      <c r="A80" s="22">
        <v>664</v>
      </c>
      <c r="B80" s="22">
        <v>2</v>
      </c>
      <c r="C80" s="75" t="s">
        <v>1475</v>
      </c>
      <c r="D80" s="105" t="s">
        <v>545</v>
      </c>
      <c r="E80" s="61" t="s">
        <v>572</v>
      </c>
      <c r="F80" s="62">
        <v>1992</v>
      </c>
      <c r="G80" s="5"/>
      <c r="H80" s="55">
        <v>278</v>
      </c>
      <c r="I80" s="7"/>
      <c r="J80" s="8"/>
    </row>
    <row r="81" spans="1:10" x14ac:dyDescent="0.25">
      <c r="A81" s="22">
        <v>665</v>
      </c>
      <c r="B81" s="22">
        <v>2</v>
      </c>
      <c r="C81" s="75" t="s">
        <v>464</v>
      </c>
      <c r="D81" s="105" t="s">
        <v>563</v>
      </c>
      <c r="E81" s="61" t="s">
        <v>582</v>
      </c>
      <c r="F81" s="62">
        <v>2008</v>
      </c>
      <c r="G81" s="5"/>
      <c r="H81" s="55">
        <v>1062</v>
      </c>
      <c r="I81" s="7"/>
      <c r="J81" s="8"/>
    </row>
    <row r="82" spans="1:10" x14ac:dyDescent="0.25">
      <c r="A82" s="22">
        <v>668</v>
      </c>
      <c r="B82" s="22">
        <v>2</v>
      </c>
      <c r="C82" s="75" t="s">
        <v>465</v>
      </c>
      <c r="D82" s="105" t="s">
        <v>500</v>
      </c>
      <c r="E82" s="61" t="s">
        <v>573</v>
      </c>
      <c r="F82" s="62">
        <v>2001</v>
      </c>
      <c r="G82" s="5"/>
      <c r="H82" s="55">
        <v>364</v>
      </c>
      <c r="I82" s="7"/>
      <c r="J82" s="8"/>
    </row>
    <row r="83" spans="1:10" x14ac:dyDescent="0.25">
      <c r="A83" s="22">
        <v>669</v>
      </c>
      <c r="B83" s="22">
        <v>2</v>
      </c>
      <c r="C83" s="75" t="s">
        <v>466</v>
      </c>
      <c r="D83" s="105" t="s">
        <v>500</v>
      </c>
      <c r="E83" s="61" t="s">
        <v>573</v>
      </c>
      <c r="F83" s="62">
        <v>2001</v>
      </c>
      <c r="G83" s="5"/>
      <c r="H83" s="55">
        <v>1082</v>
      </c>
      <c r="I83" s="7"/>
      <c r="J83" s="8"/>
    </row>
    <row r="84" spans="1:10" x14ac:dyDescent="0.25">
      <c r="A84" s="22">
        <v>670</v>
      </c>
      <c r="B84" s="22">
        <v>2</v>
      </c>
      <c r="C84" s="75" t="s">
        <v>467</v>
      </c>
      <c r="D84" s="105" t="s">
        <v>500</v>
      </c>
      <c r="E84" s="61" t="s">
        <v>573</v>
      </c>
      <c r="F84" s="62">
        <v>2001</v>
      </c>
      <c r="G84" s="5"/>
      <c r="H84" s="55">
        <v>1380</v>
      </c>
      <c r="I84" s="7"/>
      <c r="J84" s="8"/>
    </row>
    <row r="85" spans="1:10" x14ac:dyDescent="0.25">
      <c r="A85" s="22">
        <v>672</v>
      </c>
      <c r="B85" s="22">
        <v>2</v>
      </c>
      <c r="C85" s="75" t="s">
        <v>468</v>
      </c>
      <c r="D85" s="105" t="s">
        <v>564</v>
      </c>
      <c r="E85" s="61" t="s">
        <v>583</v>
      </c>
      <c r="F85" s="62">
        <v>2000</v>
      </c>
      <c r="G85" s="5"/>
      <c r="H85" s="55">
        <v>430</v>
      </c>
      <c r="I85" s="7"/>
      <c r="J85" s="8"/>
    </row>
    <row r="86" spans="1:10" x14ac:dyDescent="0.25">
      <c r="A86" s="22">
        <v>673</v>
      </c>
      <c r="B86" s="22">
        <v>2</v>
      </c>
      <c r="C86" s="75" t="s">
        <v>1476</v>
      </c>
      <c r="D86" s="105" t="s">
        <v>565</v>
      </c>
      <c r="E86" s="61" t="s">
        <v>579</v>
      </c>
      <c r="F86" s="62">
        <v>2010</v>
      </c>
      <c r="G86" s="5"/>
      <c r="H86" s="55">
        <v>398</v>
      </c>
      <c r="I86" s="7"/>
      <c r="J86" s="8"/>
    </row>
    <row r="87" spans="1:10" x14ac:dyDescent="0.25">
      <c r="A87" s="22">
        <v>674</v>
      </c>
      <c r="B87" s="22">
        <v>2</v>
      </c>
      <c r="C87" s="75" t="s">
        <v>469</v>
      </c>
      <c r="D87" s="105" t="s">
        <v>566</v>
      </c>
      <c r="E87" s="61" t="s">
        <v>570</v>
      </c>
      <c r="F87" s="62">
        <v>1992</v>
      </c>
      <c r="G87" s="5"/>
      <c r="H87" s="55">
        <v>296</v>
      </c>
      <c r="I87" s="7"/>
      <c r="J87" s="8"/>
    </row>
    <row r="88" spans="1:10" x14ac:dyDescent="0.25">
      <c r="A88" s="22">
        <v>676</v>
      </c>
      <c r="B88" s="22">
        <v>2</v>
      </c>
      <c r="C88" s="75" t="s">
        <v>470</v>
      </c>
      <c r="D88" s="105" t="s">
        <v>555</v>
      </c>
      <c r="E88" s="61" t="s">
        <v>578</v>
      </c>
      <c r="F88" s="62">
        <v>2003</v>
      </c>
      <c r="G88" s="5"/>
      <c r="H88" s="55">
        <v>1364</v>
      </c>
      <c r="I88" s="7"/>
      <c r="J88" s="8"/>
    </row>
    <row r="89" spans="1:10" x14ac:dyDescent="0.25">
      <c r="A89" s="22">
        <v>678</v>
      </c>
      <c r="B89" s="22">
        <v>2</v>
      </c>
      <c r="C89" s="75" t="s">
        <v>1477</v>
      </c>
      <c r="D89" s="105" t="s">
        <v>567</v>
      </c>
      <c r="E89" s="61" t="s">
        <v>586</v>
      </c>
      <c r="F89" s="62">
        <v>2014</v>
      </c>
      <c r="G89" s="5"/>
      <c r="H89" s="55">
        <v>730</v>
      </c>
      <c r="I89" s="7"/>
      <c r="J89" s="8"/>
    </row>
    <row r="90" spans="1:10" x14ac:dyDescent="0.25">
      <c r="A90" s="22">
        <v>679</v>
      </c>
      <c r="B90" s="22">
        <v>2</v>
      </c>
      <c r="C90" s="75" t="s">
        <v>471</v>
      </c>
      <c r="D90" s="105" t="s">
        <v>568</v>
      </c>
      <c r="E90" s="61" t="s">
        <v>584</v>
      </c>
      <c r="F90" s="62">
        <v>2004</v>
      </c>
      <c r="G90" s="5"/>
      <c r="H90" s="55">
        <v>1232</v>
      </c>
      <c r="I90" s="7"/>
      <c r="J90" s="8"/>
    </row>
    <row r="91" spans="1:10" x14ac:dyDescent="0.25">
      <c r="A91" s="22">
        <v>680</v>
      </c>
      <c r="B91" s="22">
        <v>2</v>
      </c>
      <c r="C91" s="75" t="s">
        <v>472</v>
      </c>
      <c r="D91" s="105" t="s">
        <v>569</v>
      </c>
      <c r="E91" s="61" t="s">
        <v>585</v>
      </c>
      <c r="F91" s="62">
        <v>2011</v>
      </c>
      <c r="G91" s="5"/>
      <c r="H91" s="55">
        <v>522</v>
      </c>
      <c r="I91" s="7"/>
      <c r="J91" s="8"/>
    </row>
    <row r="92" spans="1:10" x14ac:dyDescent="0.25">
      <c r="A92" s="22">
        <v>681</v>
      </c>
      <c r="B92" s="22">
        <v>2</v>
      </c>
      <c r="C92" s="75" t="s">
        <v>473</v>
      </c>
      <c r="D92" s="105" t="s">
        <v>569</v>
      </c>
      <c r="E92" s="61" t="s">
        <v>570</v>
      </c>
      <c r="F92" s="62">
        <v>2008</v>
      </c>
      <c r="G92" s="5"/>
      <c r="H92" s="55">
        <v>534</v>
      </c>
      <c r="I92" s="7"/>
      <c r="J92" s="8"/>
    </row>
    <row r="93" spans="1:10" x14ac:dyDescent="0.25">
      <c r="A93" s="22">
        <v>682</v>
      </c>
      <c r="B93" s="22">
        <v>2</v>
      </c>
      <c r="C93" s="75" t="s">
        <v>474</v>
      </c>
      <c r="D93" s="105" t="s">
        <v>569</v>
      </c>
      <c r="E93" s="61" t="s">
        <v>570</v>
      </c>
      <c r="F93" s="62">
        <v>2004</v>
      </c>
      <c r="G93" s="5"/>
      <c r="H93" s="55">
        <v>382</v>
      </c>
      <c r="I93" s="7"/>
      <c r="J93" s="8"/>
    </row>
    <row r="94" spans="1:10" x14ac:dyDescent="0.25">
      <c r="A94" s="22">
        <v>684</v>
      </c>
      <c r="B94" s="22">
        <v>2</v>
      </c>
      <c r="C94" s="75" t="s">
        <v>475</v>
      </c>
      <c r="D94" s="105" t="s">
        <v>569</v>
      </c>
      <c r="E94" s="61" t="s">
        <v>581</v>
      </c>
      <c r="F94" s="62">
        <v>1993</v>
      </c>
      <c r="G94" s="5"/>
      <c r="H94" s="55">
        <v>722</v>
      </c>
      <c r="I94" s="7"/>
      <c r="J94" s="8"/>
    </row>
    <row r="95" spans="1:10" x14ac:dyDescent="0.25">
      <c r="A95" s="22">
        <v>685</v>
      </c>
      <c r="B95" s="22">
        <v>2</v>
      </c>
      <c r="C95" s="75" t="s">
        <v>476</v>
      </c>
      <c r="D95" s="105" t="s">
        <v>569</v>
      </c>
      <c r="E95" s="61" t="s">
        <v>587</v>
      </c>
      <c r="F95" s="62">
        <v>2008</v>
      </c>
      <c r="G95" s="5"/>
      <c r="H95" s="55">
        <v>786</v>
      </c>
      <c r="I95" s="7"/>
      <c r="J95" s="8"/>
    </row>
    <row r="96" spans="1:10" x14ac:dyDescent="0.25">
      <c r="A96" s="22">
        <v>686</v>
      </c>
      <c r="B96" s="22">
        <v>2</v>
      </c>
      <c r="C96" s="75" t="s">
        <v>477</v>
      </c>
      <c r="D96" s="105" t="s">
        <v>569</v>
      </c>
      <c r="E96" s="61" t="s">
        <v>570</v>
      </c>
      <c r="F96" s="62">
        <v>2008</v>
      </c>
      <c r="G96" s="5"/>
      <c r="H96" s="55">
        <v>488</v>
      </c>
      <c r="I96" s="7"/>
      <c r="J96" s="8"/>
    </row>
    <row r="97" spans="1:10" x14ac:dyDescent="0.25">
      <c r="A97" s="22">
        <v>687</v>
      </c>
      <c r="B97" s="22">
        <v>2</v>
      </c>
      <c r="C97" s="75" t="s">
        <v>1359</v>
      </c>
      <c r="D97" s="5"/>
      <c r="E97" s="5"/>
      <c r="F97" s="6"/>
      <c r="G97" s="60" t="s">
        <v>9</v>
      </c>
      <c r="H97" s="55">
        <v>908</v>
      </c>
      <c r="I97" s="7"/>
      <c r="J97" s="8"/>
    </row>
    <row r="98" spans="1:10" x14ac:dyDescent="0.25">
      <c r="A98" s="22">
        <v>690</v>
      </c>
      <c r="B98" s="22">
        <v>2</v>
      </c>
      <c r="C98" s="75" t="s">
        <v>478</v>
      </c>
      <c r="D98" s="5"/>
      <c r="E98" s="5"/>
      <c r="F98" s="6"/>
      <c r="G98" s="60" t="s">
        <v>9</v>
      </c>
      <c r="H98" s="55">
        <v>474</v>
      </c>
      <c r="I98" s="7"/>
      <c r="J98" s="8"/>
    </row>
    <row r="99" spans="1:10" x14ac:dyDescent="0.25">
      <c r="A99" s="22">
        <v>710</v>
      </c>
      <c r="B99" s="22">
        <v>2</v>
      </c>
      <c r="C99" s="75" t="s">
        <v>1360</v>
      </c>
      <c r="D99" s="5"/>
      <c r="E99" s="5"/>
      <c r="F99" s="6"/>
      <c r="G99" s="60" t="s">
        <v>9</v>
      </c>
      <c r="H99" s="55">
        <v>598</v>
      </c>
      <c r="I99" s="7"/>
      <c r="J99" s="8"/>
    </row>
    <row r="100" spans="1:10" x14ac:dyDescent="0.25">
      <c r="A100" s="22">
        <v>717</v>
      </c>
      <c r="B100" s="22">
        <v>2</v>
      </c>
      <c r="C100" s="75" t="s">
        <v>479</v>
      </c>
      <c r="D100" s="5"/>
      <c r="E100" s="5"/>
      <c r="F100" s="6"/>
      <c r="G100" s="60" t="s">
        <v>9</v>
      </c>
      <c r="H100" s="55">
        <v>1856</v>
      </c>
      <c r="I100" s="7"/>
      <c r="J100" s="8"/>
    </row>
    <row r="101" spans="1:10" x14ac:dyDescent="0.25">
      <c r="A101" s="22">
        <v>718</v>
      </c>
      <c r="B101" s="22">
        <v>2</v>
      </c>
      <c r="C101" s="75" t="s">
        <v>1361</v>
      </c>
      <c r="D101" s="5"/>
      <c r="E101" s="5"/>
      <c r="F101" s="6"/>
      <c r="G101" s="60" t="s">
        <v>9</v>
      </c>
      <c r="H101" s="55">
        <v>270</v>
      </c>
      <c r="I101" s="7"/>
      <c r="J101" s="8"/>
    </row>
    <row r="102" spans="1:10" x14ac:dyDescent="0.25">
      <c r="A102" s="22">
        <v>726</v>
      </c>
      <c r="B102" s="22">
        <v>2</v>
      </c>
      <c r="C102" s="75" t="s">
        <v>480</v>
      </c>
      <c r="D102" s="5"/>
      <c r="E102" s="5"/>
      <c r="F102" s="6"/>
      <c r="G102" s="60" t="s">
        <v>9</v>
      </c>
      <c r="H102" s="55">
        <v>354</v>
      </c>
      <c r="I102" s="7"/>
      <c r="J102" s="8"/>
    </row>
    <row r="103" spans="1:10" x14ac:dyDescent="0.25">
      <c r="A103" s="22">
        <v>727</v>
      </c>
      <c r="B103" s="22">
        <v>2</v>
      </c>
      <c r="C103" s="75" t="s">
        <v>1362</v>
      </c>
      <c r="D103" s="5"/>
      <c r="E103" s="5"/>
      <c r="F103" s="6"/>
      <c r="G103" s="60" t="s">
        <v>9</v>
      </c>
      <c r="H103" s="55">
        <v>392</v>
      </c>
      <c r="I103" s="7"/>
      <c r="J103" s="8"/>
    </row>
    <row r="104" spans="1:10" x14ac:dyDescent="0.25">
      <c r="A104" s="22">
        <v>728</v>
      </c>
      <c r="B104" s="22">
        <v>2</v>
      </c>
      <c r="C104" s="75" t="s">
        <v>481</v>
      </c>
      <c r="D104" s="5"/>
      <c r="E104" s="5"/>
      <c r="F104" s="6"/>
      <c r="G104" s="60" t="s">
        <v>9</v>
      </c>
      <c r="H104" s="55">
        <v>348</v>
      </c>
      <c r="I104" s="7"/>
      <c r="J104" s="8"/>
    </row>
    <row r="105" spans="1:10" x14ac:dyDescent="0.25">
      <c r="A105" s="22">
        <v>729</v>
      </c>
      <c r="B105" s="22">
        <v>2</v>
      </c>
      <c r="C105" s="75" t="s">
        <v>482</v>
      </c>
      <c r="D105" s="5"/>
      <c r="E105" s="5"/>
      <c r="F105" s="6"/>
      <c r="G105" s="60" t="s">
        <v>9</v>
      </c>
      <c r="H105" s="55">
        <v>452</v>
      </c>
      <c r="I105" s="7"/>
      <c r="J105" s="8"/>
    </row>
    <row r="106" spans="1:10" x14ac:dyDescent="0.25">
      <c r="A106" s="22">
        <v>730</v>
      </c>
      <c r="B106" s="22">
        <v>2</v>
      </c>
      <c r="C106" s="75" t="s">
        <v>483</v>
      </c>
      <c r="D106" s="5"/>
      <c r="E106" s="5"/>
      <c r="F106" s="6"/>
      <c r="G106" s="60" t="s">
        <v>9</v>
      </c>
      <c r="H106" s="55">
        <v>406</v>
      </c>
      <c r="I106" s="7"/>
      <c r="J106" s="8"/>
    </row>
    <row r="107" spans="1:10" x14ac:dyDescent="0.25">
      <c r="A107" s="22">
        <v>731</v>
      </c>
      <c r="B107" s="22">
        <v>2</v>
      </c>
      <c r="C107" s="75" t="s">
        <v>484</v>
      </c>
      <c r="D107" s="5"/>
      <c r="E107" s="5"/>
      <c r="F107" s="6"/>
      <c r="G107" s="60" t="s">
        <v>9</v>
      </c>
      <c r="H107" s="55">
        <v>552</v>
      </c>
      <c r="I107" s="7"/>
      <c r="J107" s="8"/>
    </row>
    <row r="108" spans="1:10" x14ac:dyDescent="0.25">
      <c r="A108" s="22">
        <v>732</v>
      </c>
      <c r="B108" s="22">
        <v>2</v>
      </c>
      <c r="C108" s="75" t="s">
        <v>450</v>
      </c>
      <c r="D108" s="5"/>
      <c r="E108" s="5"/>
      <c r="F108" s="6"/>
      <c r="G108" s="60" t="s">
        <v>9</v>
      </c>
      <c r="H108" s="55">
        <v>590</v>
      </c>
      <c r="I108" s="7"/>
      <c r="J108" s="8"/>
    </row>
    <row r="109" spans="1:10" x14ac:dyDescent="0.25">
      <c r="A109" s="22">
        <v>733</v>
      </c>
      <c r="B109" s="22">
        <v>2</v>
      </c>
      <c r="C109" s="75" t="s">
        <v>485</v>
      </c>
      <c r="D109" s="5"/>
      <c r="E109" s="5"/>
      <c r="F109" s="6"/>
      <c r="G109" s="60" t="s">
        <v>9</v>
      </c>
      <c r="H109" s="55">
        <v>490</v>
      </c>
      <c r="I109" s="7"/>
      <c r="J109" s="8"/>
    </row>
    <row r="110" spans="1:10" x14ac:dyDescent="0.25">
      <c r="A110" s="22">
        <v>734</v>
      </c>
      <c r="B110" s="22">
        <v>2</v>
      </c>
      <c r="C110" s="75" t="s">
        <v>486</v>
      </c>
      <c r="D110" s="5"/>
      <c r="E110" s="5"/>
      <c r="F110" s="6"/>
      <c r="G110" s="60" t="s">
        <v>9</v>
      </c>
      <c r="H110" s="55">
        <v>316</v>
      </c>
      <c r="I110" s="7"/>
      <c r="J110" s="8"/>
    </row>
    <row r="111" spans="1:10" x14ac:dyDescent="0.25">
      <c r="A111" s="22">
        <v>735</v>
      </c>
      <c r="B111" s="22">
        <v>2</v>
      </c>
      <c r="C111" s="75" t="s">
        <v>487</v>
      </c>
      <c r="D111" s="5"/>
      <c r="E111" s="5"/>
      <c r="F111" s="6"/>
      <c r="G111" s="60" t="s">
        <v>9</v>
      </c>
      <c r="H111" s="55">
        <v>362</v>
      </c>
      <c r="I111" s="7"/>
      <c r="J111" s="8"/>
    </row>
    <row r="112" spans="1:10" x14ac:dyDescent="0.25">
      <c r="A112" s="22">
        <v>737</v>
      </c>
      <c r="B112" s="22">
        <v>2</v>
      </c>
      <c r="C112" s="75" t="s">
        <v>488</v>
      </c>
      <c r="D112" s="5"/>
      <c r="E112" s="5"/>
      <c r="F112" s="6"/>
      <c r="G112" s="60" t="s">
        <v>9</v>
      </c>
      <c r="H112" s="55">
        <v>434</v>
      </c>
      <c r="I112" s="7"/>
      <c r="J112" s="8"/>
    </row>
    <row r="113" spans="1:10" x14ac:dyDescent="0.25">
      <c r="A113" s="22">
        <v>739</v>
      </c>
      <c r="B113" s="22">
        <v>2</v>
      </c>
      <c r="C113" s="75" t="s">
        <v>489</v>
      </c>
      <c r="D113" s="5"/>
      <c r="E113" s="5"/>
      <c r="F113" s="6"/>
      <c r="G113" s="60" t="s">
        <v>9</v>
      </c>
      <c r="H113" s="55">
        <v>590</v>
      </c>
      <c r="I113" s="7"/>
      <c r="J113" s="8"/>
    </row>
    <row r="114" spans="1:10" x14ac:dyDescent="0.25">
      <c r="A114" s="22">
        <v>740</v>
      </c>
      <c r="B114" s="22">
        <v>2</v>
      </c>
      <c r="C114" s="75" t="s">
        <v>490</v>
      </c>
      <c r="D114" s="5"/>
      <c r="E114" s="5"/>
      <c r="F114" s="6"/>
      <c r="G114" s="60" t="s">
        <v>9</v>
      </c>
      <c r="H114" s="55">
        <v>360</v>
      </c>
      <c r="I114" s="7"/>
      <c r="J114" s="8"/>
    </row>
    <row r="115" spans="1:10" x14ac:dyDescent="0.25">
      <c r="A115" s="22">
        <v>742</v>
      </c>
      <c r="B115" s="22">
        <v>2</v>
      </c>
      <c r="C115" s="75" t="s">
        <v>491</v>
      </c>
      <c r="D115" s="5"/>
      <c r="E115" s="5"/>
      <c r="F115" s="6"/>
      <c r="G115" s="60" t="s">
        <v>9</v>
      </c>
      <c r="H115" s="55">
        <v>568</v>
      </c>
      <c r="I115" s="7"/>
      <c r="J115" s="8"/>
    </row>
    <row r="116" spans="1:10" x14ac:dyDescent="0.25">
      <c r="A116" s="22">
        <v>743</v>
      </c>
      <c r="B116" s="22">
        <v>2</v>
      </c>
      <c r="C116" s="75" t="s">
        <v>492</v>
      </c>
      <c r="D116" s="5"/>
      <c r="E116" s="5"/>
      <c r="F116" s="6"/>
      <c r="G116" s="60" t="s">
        <v>9</v>
      </c>
      <c r="H116" s="55">
        <v>1516</v>
      </c>
      <c r="I116" s="7"/>
      <c r="J116" s="8"/>
    </row>
    <row r="117" spans="1:10" x14ac:dyDescent="0.25">
      <c r="A117" s="22">
        <v>755</v>
      </c>
      <c r="B117" s="22">
        <v>2</v>
      </c>
      <c r="C117" s="75" t="s">
        <v>1363</v>
      </c>
      <c r="D117" s="5"/>
      <c r="E117" s="5"/>
      <c r="F117" s="6"/>
      <c r="G117" s="60" t="s">
        <v>9</v>
      </c>
      <c r="H117" s="55">
        <v>578</v>
      </c>
      <c r="I117" s="7"/>
      <c r="J117" s="8"/>
    </row>
    <row r="118" spans="1:10" x14ac:dyDescent="0.25">
      <c r="A118" s="22">
        <v>757</v>
      </c>
      <c r="B118" s="22">
        <v>2</v>
      </c>
      <c r="C118" s="75" t="s">
        <v>1363</v>
      </c>
      <c r="D118" s="5"/>
      <c r="E118" s="5"/>
      <c r="F118" s="6"/>
      <c r="G118" s="60" t="s">
        <v>9</v>
      </c>
      <c r="H118" s="55">
        <v>578</v>
      </c>
      <c r="I118" s="7"/>
      <c r="J118" s="8"/>
    </row>
    <row r="119" spans="1:10" x14ac:dyDescent="0.25">
      <c r="A119" s="22">
        <v>759</v>
      </c>
      <c r="B119" s="22">
        <v>2</v>
      </c>
      <c r="C119" s="75" t="s">
        <v>493</v>
      </c>
      <c r="D119" s="5"/>
      <c r="E119" s="5"/>
      <c r="F119" s="6"/>
      <c r="G119" s="60" t="s">
        <v>9</v>
      </c>
      <c r="H119" s="55">
        <v>436</v>
      </c>
      <c r="I119" s="7"/>
      <c r="J119" s="8"/>
    </row>
    <row r="120" spans="1:10" x14ac:dyDescent="0.25">
      <c r="A120" s="22">
        <v>763</v>
      </c>
      <c r="B120" s="22">
        <v>2</v>
      </c>
      <c r="C120" s="75" t="s">
        <v>1364</v>
      </c>
      <c r="D120" s="5"/>
      <c r="E120" s="5"/>
      <c r="F120" s="6"/>
      <c r="G120" s="5" t="s">
        <v>9</v>
      </c>
      <c r="H120" s="55">
        <v>1098</v>
      </c>
      <c r="I120" s="7"/>
      <c r="J120" s="8"/>
    </row>
    <row r="121" spans="1:10" x14ac:dyDescent="0.25">
      <c r="A121" s="22">
        <v>765</v>
      </c>
      <c r="B121" s="22">
        <v>2</v>
      </c>
      <c r="C121" s="75" t="s">
        <v>1365</v>
      </c>
      <c r="D121" s="5"/>
      <c r="E121" s="5"/>
      <c r="F121" s="6"/>
      <c r="G121" s="5" t="s">
        <v>9</v>
      </c>
      <c r="H121" s="55">
        <v>464</v>
      </c>
      <c r="I121" s="7"/>
      <c r="J121" s="8"/>
    </row>
    <row r="122" spans="1:10" x14ac:dyDescent="0.25">
      <c r="A122" s="10">
        <v>127</v>
      </c>
      <c r="B122" s="10">
        <f>SUM(B4:B121)</f>
        <v>236</v>
      </c>
      <c r="H122" s="11">
        <f>SUM(H4:H121)</f>
        <v>79050</v>
      </c>
      <c r="I122" s="7"/>
      <c r="J122" s="8"/>
    </row>
    <row r="123" spans="1:10" x14ac:dyDescent="0.25">
      <c r="I123" s="7"/>
      <c r="J123" s="8"/>
    </row>
    <row r="124" spans="1:10" x14ac:dyDescent="0.25">
      <c r="A124" s="12" t="s">
        <v>1280</v>
      </c>
      <c r="B124" s="12" t="s">
        <v>12</v>
      </c>
      <c r="I124" s="7"/>
      <c r="J124" s="8"/>
    </row>
    <row r="125" spans="1:10" ht="26.25" x14ac:dyDescent="0.4">
      <c r="A125" s="13">
        <f>+A122</f>
        <v>127</v>
      </c>
      <c r="B125" s="13">
        <f>+B122</f>
        <v>236</v>
      </c>
      <c r="C125" s="14" t="s">
        <v>13</v>
      </c>
      <c r="D125" s="1"/>
      <c r="E125" s="1"/>
      <c r="F125" s="1"/>
      <c r="G125" s="1"/>
      <c r="H125" s="1"/>
      <c r="I125" s="8"/>
      <c r="J125" s="8"/>
    </row>
    <row r="126" spans="1:10" x14ac:dyDescent="0.25">
      <c r="I126" s="7"/>
      <c r="J126" s="7"/>
    </row>
    <row r="127" spans="1:10" x14ac:dyDescent="0.25">
      <c r="I127" s="7"/>
      <c r="J127" s="7"/>
    </row>
    <row r="128" spans="1:10" x14ac:dyDescent="0.25">
      <c r="A128" s="15" t="s">
        <v>1820</v>
      </c>
      <c r="B128" s="15" t="s">
        <v>1</v>
      </c>
      <c r="C128" s="15" t="s">
        <v>1250</v>
      </c>
      <c r="D128" s="15" t="s">
        <v>3</v>
      </c>
      <c r="E128" s="15" t="s">
        <v>4</v>
      </c>
      <c r="F128" s="15" t="s">
        <v>5</v>
      </c>
      <c r="G128" s="15" t="s">
        <v>6</v>
      </c>
      <c r="H128" s="15" t="s">
        <v>7</v>
      </c>
      <c r="I128" s="16"/>
      <c r="J128" s="16"/>
    </row>
    <row r="129" spans="1:10" x14ac:dyDescent="0.25">
      <c r="A129" s="69" t="s">
        <v>1691</v>
      </c>
      <c r="B129" s="69">
        <v>15</v>
      </c>
      <c r="C129" s="5" t="s">
        <v>1692</v>
      </c>
      <c r="D129" s="5" t="s">
        <v>1693</v>
      </c>
      <c r="E129" s="5" t="s">
        <v>1694</v>
      </c>
      <c r="F129" s="5">
        <v>2018</v>
      </c>
      <c r="G129" s="5" t="s">
        <v>10</v>
      </c>
      <c r="H129" s="55">
        <v>2925</v>
      </c>
      <c r="I129" s="7"/>
      <c r="J129" s="16"/>
    </row>
    <row r="130" spans="1:10" ht="30" x14ac:dyDescent="0.25">
      <c r="A130" s="69">
        <v>495</v>
      </c>
      <c r="B130" s="69">
        <v>10</v>
      </c>
      <c r="C130" s="9" t="s">
        <v>1782</v>
      </c>
      <c r="D130" s="5" t="s">
        <v>1783</v>
      </c>
      <c r="E130" s="5"/>
      <c r="F130" s="5"/>
      <c r="G130" s="5"/>
      <c r="H130" s="55">
        <v>720</v>
      </c>
      <c r="I130" s="7"/>
      <c r="J130" s="16"/>
    </row>
    <row r="131" spans="1:10" x14ac:dyDescent="0.25">
      <c r="A131" s="69" t="s">
        <v>1788</v>
      </c>
      <c r="B131" s="69">
        <v>2</v>
      </c>
      <c r="C131" s="9" t="s">
        <v>1789</v>
      </c>
      <c r="D131" s="5"/>
      <c r="E131" s="5"/>
      <c r="F131" s="5"/>
      <c r="G131" s="5"/>
      <c r="H131" s="55">
        <v>1024</v>
      </c>
      <c r="I131" s="7"/>
      <c r="J131" s="16"/>
    </row>
    <row r="132" spans="1:10" x14ac:dyDescent="0.25">
      <c r="A132" s="69" t="s">
        <v>1788</v>
      </c>
      <c r="B132" s="69">
        <v>2</v>
      </c>
      <c r="C132" s="9" t="s">
        <v>1790</v>
      </c>
      <c r="D132" s="5"/>
      <c r="E132" s="5"/>
      <c r="F132" s="5"/>
      <c r="G132" s="5"/>
      <c r="H132" s="55">
        <v>1136</v>
      </c>
      <c r="I132" s="7"/>
      <c r="J132" s="16"/>
    </row>
    <row r="133" spans="1:10" x14ac:dyDescent="0.25">
      <c r="A133" s="69" t="s">
        <v>1788</v>
      </c>
      <c r="B133" s="69">
        <v>2</v>
      </c>
      <c r="C133" s="9" t="s">
        <v>1837</v>
      </c>
      <c r="D133" s="5"/>
      <c r="E133" s="5"/>
      <c r="F133" s="5"/>
      <c r="G133" s="5"/>
      <c r="H133" s="55">
        <v>498</v>
      </c>
      <c r="I133" s="7"/>
      <c r="J133" s="16"/>
    </row>
    <row r="134" spans="1:10" x14ac:dyDescent="0.25">
      <c r="A134" s="128">
        <v>4585</v>
      </c>
      <c r="B134" s="128">
        <v>1</v>
      </c>
      <c r="C134" s="129" t="s">
        <v>1797</v>
      </c>
      <c r="D134" s="130" t="s">
        <v>1796</v>
      </c>
      <c r="E134" s="130"/>
      <c r="F134" s="130">
        <v>2018</v>
      </c>
      <c r="G134" s="130"/>
      <c r="H134" s="131">
        <v>3168</v>
      </c>
      <c r="I134" s="7"/>
      <c r="J134" s="16"/>
    </row>
    <row r="135" spans="1:10" x14ac:dyDescent="0.25">
      <c r="A135" s="128">
        <v>4585</v>
      </c>
      <c r="B135" s="128">
        <v>1</v>
      </c>
      <c r="C135" s="129" t="s">
        <v>1798</v>
      </c>
      <c r="D135" s="130" t="s">
        <v>1796</v>
      </c>
      <c r="E135" s="130"/>
      <c r="F135" s="130">
        <v>2018</v>
      </c>
      <c r="G135" s="130"/>
      <c r="H135" s="131">
        <v>1238</v>
      </c>
      <c r="I135" s="7"/>
      <c r="J135" s="16"/>
    </row>
    <row r="136" spans="1:10" x14ac:dyDescent="0.25">
      <c r="A136" s="128">
        <v>4585</v>
      </c>
      <c r="B136" s="128">
        <v>1</v>
      </c>
      <c r="C136" s="129" t="s">
        <v>1799</v>
      </c>
      <c r="D136" s="130" t="s">
        <v>1796</v>
      </c>
      <c r="E136" s="130"/>
      <c r="F136" s="130">
        <v>2018</v>
      </c>
      <c r="G136" s="130"/>
      <c r="H136" s="131">
        <v>1320</v>
      </c>
      <c r="I136" s="7"/>
      <c r="J136" s="16"/>
    </row>
    <row r="137" spans="1:10" x14ac:dyDescent="0.25">
      <c r="A137" s="128">
        <v>4585</v>
      </c>
      <c r="B137" s="128">
        <v>1</v>
      </c>
      <c r="C137" s="129" t="s">
        <v>1800</v>
      </c>
      <c r="D137" s="130" t="s">
        <v>1796</v>
      </c>
      <c r="E137" s="130"/>
      <c r="F137" s="130">
        <v>2018</v>
      </c>
      <c r="G137" s="130"/>
      <c r="H137" s="131">
        <v>990</v>
      </c>
      <c r="I137" s="7"/>
      <c r="J137" s="16"/>
    </row>
    <row r="138" spans="1:10" x14ac:dyDescent="0.25">
      <c r="A138" s="10">
        <v>8</v>
      </c>
      <c r="B138" s="10">
        <f>SUM(B129:B137)</f>
        <v>35</v>
      </c>
      <c r="C138" s="118"/>
      <c r="G138" t="s">
        <v>1829</v>
      </c>
      <c r="H138" s="116">
        <f>+H129+H130+H131+H132+H133</f>
        <v>6303</v>
      </c>
      <c r="I138" s="7"/>
      <c r="J138" s="16"/>
    </row>
    <row r="139" spans="1:10" x14ac:dyDescent="0.25">
      <c r="C139" s="118"/>
      <c r="G139" t="s">
        <v>1830</v>
      </c>
      <c r="H139" s="116">
        <f>+H129+H130+H131+H132+H133+H134+H135+H136+H137</f>
        <v>13019</v>
      </c>
      <c r="I139" s="7"/>
      <c r="J139" s="16"/>
    </row>
    <row r="140" spans="1:10" x14ac:dyDescent="0.25">
      <c r="A140" s="12" t="s">
        <v>1280</v>
      </c>
      <c r="B140" s="12" t="s">
        <v>12</v>
      </c>
      <c r="I140" s="7"/>
      <c r="J140" s="16"/>
    </row>
    <row r="141" spans="1:10" ht="26.25" x14ac:dyDescent="0.4">
      <c r="A141" s="13">
        <v>8</v>
      </c>
      <c r="B141" s="13">
        <f>+B129+B130+B131+B132+B134+B135+B136+B137</f>
        <v>33</v>
      </c>
      <c r="C141" s="19" t="s">
        <v>1695</v>
      </c>
      <c r="D141" s="15"/>
      <c r="E141" s="15"/>
      <c r="F141" s="15"/>
      <c r="G141" s="15"/>
      <c r="H141" s="15"/>
      <c r="I141" s="16"/>
      <c r="J141" s="16"/>
    </row>
    <row r="142" spans="1:10" ht="26.25" x14ac:dyDescent="0.4">
      <c r="A142" s="119"/>
      <c r="B142" s="119"/>
    </row>
    <row r="143" spans="1:10" x14ac:dyDescent="0.25">
      <c r="E143" s="12" t="s">
        <v>1280</v>
      </c>
      <c r="F143" s="12" t="s">
        <v>12</v>
      </c>
    </row>
    <row r="144" spans="1:10" ht="26.25" x14ac:dyDescent="0.4">
      <c r="E144" s="13">
        <f>+A125+A141</f>
        <v>135</v>
      </c>
      <c r="F144" s="13">
        <f>+B125+B141</f>
        <v>269</v>
      </c>
      <c r="G144" s="17" t="s">
        <v>7</v>
      </c>
      <c r="H144" s="18">
        <f>+H122+H138</f>
        <v>85353</v>
      </c>
    </row>
    <row r="145" spans="1:10" ht="27.75" x14ac:dyDescent="0.4">
      <c r="A145" s="79" t="s">
        <v>16</v>
      </c>
      <c r="B145" s="79"/>
      <c r="C145" s="79"/>
      <c r="D145" s="79"/>
      <c r="E145" s="79"/>
      <c r="F145" s="79"/>
      <c r="G145" s="79"/>
      <c r="H145" s="79"/>
      <c r="I145" s="79"/>
      <c r="J145" s="79"/>
    </row>
    <row r="146" spans="1:10" ht="27.75" x14ac:dyDescent="0.4">
      <c r="A146" s="212" t="s">
        <v>27</v>
      </c>
      <c r="B146" s="212"/>
      <c r="C146" s="212"/>
      <c r="D146" s="212"/>
      <c r="E146" s="212"/>
      <c r="F146" s="212"/>
      <c r="G146" s="212"/>
      <c r="H146" s="212"/>
      <c r="I146" s="112"/>
      <c r="J146" s="112"/>
    </row>
    <row r="147" spans="1:10" x14ac:dyDescent="0.25">
      <c r="A147" s="52" t="s">
        <v>0</v>
      </c>
      <c r="B147" s="52" t="s">
        <v>1</v>
      </c>
      <c r="C147" s="29" t="s">
        <v>1250</v>
      </c>
      <c r="D147" s="52" t="s">
        <v>3</v>
      </c>
      <c r="E147" s="52" t="s">
        <v>4</v>
      </c>
      <c r="F147" s="52" t="s">
        <v>5</v>
      </c>
      <c r="G147" s="52" t="s">
        <v>6</v>
      </c>
      <c r="H147" s="52" t="s">
        <v>7</v>
      </c>
      <c r="I147" s="20"/>
      <c r="J147" s="20"/>
    </row>
    <row r="148" spans="1:10" x14ac:dyDescent="0.25">
      <c r="A148" s="47" t="s">
        <v>2293</v>
      </c>
      <c r="B148" s="48">
        <v>2</v>
      </c>
      <c r="C148" s="49" t="s">
        <v>2294</v>
      </c>
      <c r="D148" s="48" t="s">
        <v>2295</v>
      </c>
      <c r="E148" s="48" t="s">
        <v>2296</v>
      </c>
      <c r="F148" s="48"/>
      <c r="G148" s="47"/>
      <c r="H148" s="50">
        <v>918</v>
      </c>
      <c r="J148" s="20"/>
    </row>
    <row r="149" spans="1:10" x14ac:dyDescent="0.25">
      <c r="A149" s="47" t="s">
        <v>2293</v>
      </c>
      <c r="B149" s="48">
        <v>2</v>
      </c>
      <c r="C149" s="49" t="s">
        <v>2297</v>
      </c>
      <c r="D149" s="48" t="s">
        <v>2298</v>
      </c>
      <c r="E149" s="48" t="s">
        <v>2299</v>
      </c>
      <c r="F149" s="48"/>
      <c r="G149" s="47"/>
      <c r="H149" s="50">
        <v>914</v>
      </c>
      <c r="J149" s="20"/>
    </row>
    <row r="150" spans="1:10" x14ac:dyDescent="0.25">
      <c r="A150" s="47" t="s">
        <v>2293</v>
      </c>
      <c r="B150" s="48">
        <v>2</v>
      </c>
      <c r="C150" s="49" t="s">
        <v>2300</v>
      </c>
      <c r="D150" s="48" t="s">
        <v>2301</v>
      </c>
      <c r="E150" s="48" t="s">
        <v>2299</v>
      </c>
      <c r="F150" s="48"/>
      <c r="G150" s="47"/>
      <c r="H150" s="50">
        <v>1088</v>
      </c>
      <c r="J150" s="20"/>
    </row>
    <row r="151" spans="1:10" x14ac:dyDescent="0.25">
      <c r="A151" s="47" t="s">
        <v>2293</v>
      </c>
      <c r="B151" s="48">
        <v>3</v>
      </c>
      <c r="C151" s="49" t="s">
        <v>2302</v>
      </c>
      <c r="D151" s="48" t="s">
        <v>2303</v>
      </c>
      <c r="E151" s="48" t="s">
        <v>2299</v>
      </c>
      <c r="F151" s="48"/>
      <c r="G151" s="47"/>
      <c r="H151" s="50">
        <v>1503</v>
      </c>
      <c r="J151" s="20"/>
    </row>
    <row r="152" spans="1:10" x14ac:dyDescent="0.25">
      <c r="A152" s="47" t="s">
        <v>2293</v>
      </c>
      <c r="B152" s="48">
        <v>2</v>
      </c>
      <c r="C152" s="49" t="s">
        <v>2304</v>
      </c>
      <c r="D152" s="48" t="s">
        <v>2305</v>
      </c>
      <c r="E152" s="48" t="s">
        <v>2299</v>
      </c>
      <c r="F152" s="48"/>
      <c r="G152" s="47"/>
      <c r="H152" s="50">
        <v>914</v>
      </c>
      <c r="J152" s="20"/>
    </row>
    <row r="153" spans="1:10" x14ac:dyDescent="0.25">
      <c r="A153" s="47" t="s">
        <v>2293</v>
      </c>
      <c r="B153" s="48">
        <v>1</v>
      </c>
      <c r="C153" s="49" t="s">
        <v>2306</v>
      </c>
      <c r="D153" s="48" t="s">
        <v>2307</v>
      </c>
      <c r="E153" s="48" t="s">
        <v>2299</v>
      </c>
      <c r="F153" s="48"/>
      <c r="G153" s="47"/>
      <c r="H153" s="50">
        <v>457</v>
      </c>
      <c r="J153" s="20"/>
    </row>
    <row r="154" spans="1:10" x14ac:dyDescent="0.25">
      <c r="A154" s="47" t="s">
        <v>2308</v>
      </c>
      <c r="B154" s="48">
        <v>3</v>
      </c>
      <c r="C154" s="49" t="s">
        <v>2309</v>
      </c>
      <c r="D154" s="48"/>
      <c r="E154" s="48"/>
      <c r="F154" s="48"/>
      <c r="G154" s="47"/>
      <c r="H154" s="50">
        <v>1150.5</v>
      </c>
      <c r="J154" s="20"/>
    </row>
    <row r="155" spans="1:10" x14ac:dyDescent="0.25">
      <c r="A155" s="47" t="s">
        <v>2308</v>
      </c>
      <c r="B155" s="48">
        <v>3</v>
      </c>
      <c r="C155" s="49" t="s">
        <v>2310</v>
      </c>
      <c r="D155" s="48"/>
      <c r="E155" s="48"/>
      <c r="F155" s="48"/>
      <c r="G155" s="47"/>
      <c r="H155" s="50">
        <v>721.5</v>
      </c>
      <c r="J155" s="20"/>
    </row>
    <row r="156" spans="1:10" x14ac:dyDescent="0.25">
      <c r="A156" s="47" t="s">
        <v>2308</v>
      </c>
      <c r="B156" s="48">
        <v>3</v>
      </c>
      <c r="C156" s="49" t="s">
        <v>2311</v>
      </c>
      <c r="D156" s="48"/>
      <c r="E156" s="48"/>
      <c r="F156" s="48"/>
      <c r="G156" s="47"/>
      <c r="H156" s="50">
        <v>643.5</v>
      </c>
      <c r="J156" s="20"/>
    </row>
    <row r="157" spans="1:10" x14ac:dyDescent="0.25">
      <c r="A157" s="47" t="s">
        <v>2308</v>
      </c>
      <c r="B157" s="48">
        <v>2</v>
      </c>
      <c r="C157" s="49" t="s">
        <v>2312</v>
      </c>
      <c r="D157" s="48"/>
      <c r="E157" s="48"/>
      <c r="F157" s="48"/>
      <c r="G157" s="47"/>
      <c r="H157" s="50">
        <v>416</v>
      </c>
      <c r="J157" s="20"/>
    </row>
    <row r="158" spans="1:10" x14ac:dyDescent="0.25">
      <c r="A158" s="47" t="s">
        <v>2313</v>
      </c>
      <c r="B158" s="48">
        <v>5</v>
      </c>
      <c r="C158" s="49" t="s">
        <v>2314</v>
      </c>
      <c r="D158" s="48" t="s">
        <v>2315</v>
      </c>
      <c r="E158" s="48" t="s">
        <v>581</v>
      </c>
      <c r="F158" s="48"/>
      <c r="G158" s="47"/>
      <c r="H158" s="50">
        <v>2200</v>
      </c>
      <c r="J158" s="20"/>
    </row>
    <row r="159" spans="1:10" x14ac:dyDescent="0.25">
      <c r="A159" s="47" t="s">
        <v>1014</v>
      </c>
      <c r="B159" s="48">
        <v>5</v>
      </c>
      <c r="C159" s="49" t="s">
        <v>2316</v>
      </c>
      <c r="D159" s="48"/>
      <c r="E159" s="48"/>
      <c r="F159" s="48"/>
      <c r="G159" s="47"/>
      <c r="H159" s="50">
        <v>1512</v>
      </c>
      <c r="J159" s="20"/>
    </row>
    <row r="160" spans="1:10" x14ac:dyDescent="0.25">
      <c r="A160" s="47" t="s">
        <v>1014</v>
      </c>
      <c r="B160" s="48">
        <v>1</v>
      </c>
      <c r="C160" s="49" t="s">
        <v>2317</v>
      </c>
      <c r="D160" s="48" t="s">
        <v>2318</v>
      </c>
      <c r="E160" s="48"/>
      <c r="F160" s="48"/>
      <c r="G160" s="47"/>
      <c r="H160" s="50">
        <v>222.4</v>
      </c>
      <c r="J160" s="20"/>
    </row>
    <row r="161" spans="1:10" x14ac:dyDescent="0.25">
      <c r="A161" s="47" t="s">
        <v>1014</v>
      </c>
      <c r="B161" s="48">
        <v>1</v>
      </c>
      <c r="C161" s="49" t="s">
        <v>2319</v>
      </c>
      <c r="D161" s="48" t="s">
        <v>2320</v>
      </c>
      <c r="E161" s="48"/>
      <c r="F161" s="48"/>
      <c r="G161" s="47"/>
      <c r="H161" s="50">
        <v>222.4</v>
      </c>
      <c r="J161" s="20"/>
    </row>
    <row r="162" spans="1:10" x14ac:dyDescent="0.25">
      <c r="A162" s="47" t="s">
        <v>1014</v>
      </c>
      <c r="B162" s="48">
        <v>5</v>
      </c>
      <c r="C162" s="49" t="s">
        <v>2321</v>
      </c>
      <c r="D162" s="48" t="s">
        <v>2322</v>
      </c>
      <c r="E162" s="48"/>
      <c r="F162" s="48"/>
      <c r="G162" s="47"/>
      <c r="H162" s="50">
        <v>1072</v>
      </c>
      <c r="J162" s="20"/>
    </row>
    <row r="163" spans="1:10" x14ac:dyDescent="0.25">
      <c r="A163" s="47" t="s">
        <v>2323</v>
      </c>
      <c r="B163" s="48">
        <v>3</v>
      </c>
      <c r="C163" s="49" t="s">
        <v>2324</v>
      </c>
      <c r="D163" s="48"/>
      <c r="E163" s="48"/>
      <c r="F163" s="48"/>
      <c r="G163" s="47"/>
      <c r="H163" s="50">
        <v>564.9</v>
      </c>
      <c r="J163" s="20"/>
    </row>
    <row r="164" spans="1:10" x14ac:dyDescent="0.25">
      <c r="A164" s="47" t="s">
        <v>2323</v>
      </c>
      <c r="B164" s="48">
        <v>3</v>
      </c>
      <c r="C164" s="49" t="s">
        <v>2325</v>
      </c>
      <c r="D164" s="48"/>
      <c r="E164" s="48"/>
      <c r="F164" s="48"/>
      <c r="G164" s="47"/>
      <c r="H164" s="50">
        <v>564.9</v>
      </c>
      <c r="J164" s="20"/>
    </row>
    <row r="165" spans="1:10" x14ac:dyDescent="0.25">
      <c r="A165" s="47" t="s">
        <v>2323</v>
      </c>
      <c r="B165" s="48">
        <v>3</v>
      </c>
      <c r="C165" s="49" t="s">
        <v>2326</v>
      </c>
      <c r="D165" s="48"/>
      <c r="E165" s="48"/>
      <c r="F165" s="48"/>
      <c r="G165" s="47"/>
      <c r="H165" s="50">
        <v>617.4</v>
      </c>
      <c r="J165" s="20"/>
    </row>
    <row r="166" spans="1:10" x14ac:dyDescent="0.25">
      <c r="A166" s="47" t="s">
        <v>2323</v>
      </c>
      <c r="B166" s="48">
        <v>3</v>
      </c>
      <c r="C166" s="49" t="s">
        <v>2327</v>
      </c>
      <c r="D166" s="48"/>
      <c r="E166" s="48"/>
      <c r="F166" s="48"/>
      <c r="G166" s="47"/>
      <c r="H166" s="50">
        <v>449.4</v>
      </c>
      <c r="J166" s="20"/>
    </row>
    <row r="167" spans="1:10" x14ac:dyDescent="0.25">
      <c r="A167" s="47" t="s">
        <v>2323</v>
      </c>
      <c r="B167" s="48">
        <v>3</v>
      </c>
      <c r="C167" s="49" t="s">
        <v>2328</v>
      </c>
      <c r="D167" s="48"/>
      <c r="E167" s="48"/>
      <c r="F167" s="48"/>
      <c r="G167" s="47"/>
      <c r="H167" s="50">
        <v>270.89999999999998</v>
      </c>
      <c r="J167" s="20"/>
    </row>
    <row r="168" spans="1:10" x14ac:dyDescent="0.25">
      <c r="A168" s="47" t="s">
        <v>2323</v>
      </c>
      <c r="B168" s="48">
        <v>3</v>
      </c>
      <c r="C168" s="49" t="s">
        <v>2329</v>
      </c>
      <c r="D168" s="48"/>
      <c r="E168" s="48"/>
      <c r="F168" s="48"/>
      <c r="G168" s="47"/>
      <c r="H168" s="50">
        <v>396.9</v>
      </c>
      <c r="J168" s="20"/>
    </row>
    <row r="169" spans="1:10" x14ac:dyDescent="0.25">
      <c r="A169" s="47" t="s">
        <v>2323</v>
      </c>
      <c r="B169" s="48">
        <v>3</v>
      </c>
      <c r="C169" s="49" t="s">
        <v>2330</v>
      </c>
      <c r="D169" s="48"/>
      <c r="E169" s="48"/>
      <c r="F169" s="48"/>
      <c r="G169" s="47"/>
      <c r="H169" s="50">
        <v>354.9</v>
      </c>
      <c r="J169" s="20"/>
    </row>
    <row r="170" spans="1:10" x14ac:dyDescent="0.25">
      <c r="A170" s="47" t="s">
        <v>2323</v>
      </c>
      <c r="B170" s="48">
        <v>3</v>
      </c>
      <c r="C170" s="49" t="s">
        <v>2331</v>
      </c>
      <c r="D170" s="48"/>
      <c r="E170" s="48"/>
      <c r="F170" s="48"/>
      <c r="G170" s="47"/>
      <c r="H170" s="50">
        <v>522.9</v>
      </c>
      <c r="J170" s="20"/>
    </row>
    <row r="171" spans="1:10" x14ac:dyDescent="0.25">
      <c r="A171" s="47" t="s">
        <v>2323</v>
      </c>
      <c r="B171" s="48">
        <v>3</v>
      </c>
      <c r="C171" s="49" t="s">
        <v>2332</v>
      </c>
      <c r="D171" s="48"/>
      <c r="E171" s="48"/>
      <c r="F171" s="48"/>
      <c r="G171" s="47"/>
      <c r="H171" s="50">
        <v>396.9</v>
      </c>
      <c r="J171" s="20"/>
    </row>
    <row r="172" spans="1:10" x14ac:dyDescent="0.25">
      <c r="A172" s="47" t="s">
        <v>2323</v>
      </c>
      <c r="B172" s="48">
        <v>3</v>
      </c>
      <c r="C172" s="49" t="s">
        <v>2333</v>
      </c>
      <c r="D172" s="48"/>
      <c r="E172" s="48"/>
      <c r="F172" s="48"/>
      <c r="G172" s="47"/>
      <c r="H172" s="50">
        <v>417.9</v>
      </c>
      <c r="J172" s="20"/>
    </row>
    <row r="173" spans="1:10" x14ac:dyDescent="0.25">
      <c r="A173" s="47" t="s">
        <v>2323</v>
      </c>
      <c r="B173" s="48">
        <v>3</v>
      </c>
      <c r="C173" s="49" t="s">
        <v>2334</v>
      </c>
      <c r="D173" s="48"/>
      <c r="E173" s="48"/>
      <c r="F173" s="48"/>
      <c r="G173" s="47"/>
      <c r="H173" s="50">
        <v>501.9</v>
      </c>
      <c r="J173" s="20"/>
    </row>
    <row r="174" spans="1:10" x14ac:dyDescent="0.25">
      <c r="A174" s="47" t="s">
        <v>2323</v>
      </c>
      <c r="B174" s="48">
        <v>3</v>
      </c>
      <c r="C174" s="49" t="s">
        <v>2335</v>
      </c>
      <c r="D174" s="48"/>
      <c r="E174" s="48"/>
      <c r="F174" s="48"/>
      <c r="G174" s="47"/>
      <c r="H174" s="50">
        <v>501.9</v>
      </c>
      <c r="J174" s="20"/>
    </row>
    <row r="175" spans="1:10" x14ac:dyDescent="0.25">
      <c r="A175" s="47" t="s">
        <v>2323</v>
      </c>
      <c r="B175" s="48">
        <v>3</v>
      </c>
      <c r="C175" s="49" t="s">
        <v>2336</v>
      </c>
      <c r="D175" s="48"/>
      <c r="E175" s="48"/>
      <c r="F175" s="48"/>
      <c r="G175" s="47"/>
      <c r="H175" s="50">
        <v>396.9</v>
      </c>
      <c r="J175" s="20"/>
    </row>
    <row r="176" spans="1:10" x14ac:dyDescent="0.25">
      <c r="A176" s="47" t="s">
        <v>2323</v>
      </c>
      <c r="B176" s="48">
        <v>3</v>
      </c>
      <c r="C176" s="49" t="s">
        <v>2337</v>
      </c>
      <c r="D176" s="48"/>
      <c r="E176" s="48"/>
      <c r="F176" s="48"/>
      <c r="G176" s="47"/>
      <c r="H176" s="50">
        <v>312.89999999999998</v>
      </c>
      <c r="J176" s="20"/>
    </row>
    <row r="177" spans="1:10" x14ac:dyDescent="0.25">
      <c r="A177" s="47" t="s">
        <v>2323</v>
      </c>
      <c r="B177" s="48">
        <v>2</v>
      </c>
      <c r="C177" s="49" t="s">
        <v>2338</v>
      </c>
      <c r="D177" s="48"/>
      <c r="E177" s="48"/>
      <c r="F177" s="48"/>
      <c r="G177" s="47"/>
      <c r="H177" s="50">
        <v>266</v>
      </c>
      <c r="J177" s="20"/>
    </row>
    <row r="178" spans="1:10" x14ac:dyDescent="0.25">
      <c r="A178" s="47" t="s">
        <v>2323</v>
      </c>
      <c r="B178" s="48">
        <v>2</v>
      </c>
      <c r="C178" s="49" t="s">
        <v>2339</v>
      </c>
      <c r="D178" s="48"/>
      <c r="E178" s="48"/>
      <c r="F178" s="48"/>
      <c r="G178" s="47"/>
      <c r="H178" s="50">
        <v>273.7</v>
      </c>
      <c r="J178" s="20"/>
    </row>
    <row r="179" spans="1:10" x14ac:dyDescent="0.25">
      <c r="A179" s="47" t="s">
        <v>2323</v>
      </c>
      <c r="B179" s="48">
        <v>2</v>
      </c>
      <c r="C179" s="49" t="s">
        <v>2340</v>
      </c>
      <c r="D179" s="48"/>
      <c r="E179" s="48"/>
      <c r="F179" s="48"/>
      <c r="G179" s="47"/>
      <c r="H179" s="50">
        <v>236.6</v>
      </c>
      <c r="J179" s="20"/>
    </row>
    <row r="180" spans="1:10" x14ac:dyDescent="0.25">
      <c r="A180" s="47" t="s">
        <v>2323</v>
      </c>
      <c r="B180" s="48">
        <v>2</v>
      </c>
      <c r="C180" s="49" t="s">
        <v>2341</v>
      </c>
      <c r="D180" s="48"/>
      <c r="E180" s="48"/>
      <c r="F180" s="48"/>
      <c r="G180" s="47"/>
      <c r="H180" s="50">
        <v>273.7</v>
      </c>
      <c r="J180" s="20"/>
    </row>
    <row r="181" spans="1:10" x14ac:dyDescent="0.25">
      <c r="A181" s="47" t="s">
        <v>2323</v>
      </c>
      <c r="B181" s="48">
        <v>2</v>
      </c>
      <c r="C181" s="49" t="s">
        <v>2342</v>
      </c>
      <c r="D181" s="48"/>
      <c r="E181" s="48"/>
      <c r="F181" s="48"/>
      <c r="G181" s="47"/>
      <c r="H181" s="50">
        <v>194.6</v>
      </c>
      <c r="J181" s="20"/>
    </row>
    <row r="182" spans="1:10" x14ac:dyDescent="0.25">
      <c r="A182" s="25">
        <v>34</v>
      </c>
      <c r="B182" s="26">
        <f>SUM(B148:B181)</f>
        <v>92</v>
      </c>
      <c r="H182" s="27">
        <f>SUM(H148:H181)</f>
        <v>21469.500000000011</v>
      </c>
      <c r="J182" s="20"/>
    </row>
    <row r="183" spans="1:10" x14ac:dyDescent="0.25">
      <c r="A183" s="28"/>
      <c r="B183" s="29"/>
      <c r="C183" s="20"/>
      <c r="D183" s="20"/>
      <c r="E183" s="20"/>
      <c r="F183" s="20"/>
      <c r="G183" s="20"/>
      <c r="H183" s="30"/>
      <c r="I183" s="20"/>
      <c r="J183" s="20"/>
    </row>
    <row r="184" spans="1:10" x14ac:dyDescent="0.25">
      <c r="A184" s="31"/>
      <c r="B184" s="26"/>
      <c r="H184" s="27"/>
    </row>
    <row r="186" spans="1:10" x14ac:dyDescent="0.25">
      <c r="A186" s="32"/>
      <c r="B186" s="32"/>
      <c r="C186" s="32"/>
      <c r="D186" s="32"/>
      <c r="E186" s="32"/>
      <c r="F186" s="32"/>
      <c r="G186" s="32"/>
      <c r="H186" s="32"/>
      <c r="I186" s="33"/>
      <c r="J186" s="33"/>
    </row>
    <row r="187" spans="1:10" x14ac:dyDescent="0.25">
      <c r="I187" s="7"/>
      <c r="J187" s="33"/>
    </row>
    <row r="188" spans="1:10" ht="21" x14ac:dyDescent="0.35">
      <c r="A188" s="12" t="s">
        <v>1280</v>
      </c>
      <c r="B188" s="12" t="s">
        <v>12</v>
      </c>
      <c r="G188" s="17" t="s">
        <v>7</v>
      </c>
      <c r="H188" s="34">
        <f>+H182</f>
        <v>21469.500000000011</v>
      </c>
      <c r="I188" s="7"/>
      <c r="J188" s="33"/>
    </row>
    <row r="189" spans="1:10" ht="26.25" x14ac:dyDescent="0.4">
      <c r="A189" s="35">
        <f>+A182</f>
        <v>34</v>
      </c>
      <c r="B189" s="35">
        <f>+B182</f>
        <v>92</v>
      </c>
      <c r="C189" s="36" t="s">
        <v>14</v>
      </c>
      <c r="D189" s="32"/>
      <c r="E189" s="32"/>
      <c r="F189" s="32"/>
      <c r="G189" s="32"/>
      <c r="H189" s="32"/>
      <c r="I189" s="33"/>
      <c r="J189" s="33"/>
    </row>
    <row r="191" spans="1:10" x14ac:dyDescent="0.25">
      <c r="E191" s="12" t="s">
        <v>1280</v>
      </c>
      <c r="F191" s="12" t="s">
        <v>12</v>
      </c>
    </row>
    <row r="192" spans="1:10" ht="26.25" x14ac:dyDescent="0.4">
      <c r="E192" s="35">
        <f>+A125+A141+A189</f>
        <v>169</v>
      </c>
      <c r="F192" s="35">
        <f>+B125+B141+B189</f>
        <v>361</v>
      </c>
      <c r="G192" s="17" t="s">
        <v>41</v>
      </c>
      <c r="H192" s="34">
        <f>+H144+H188</f>
        <v>106822.50000000001</v>
      </c>
    </row>
  </sheetData>
  <mergeCells count="3">
    <mergeCell ref="A1:J1"/>
    <mergeCell ref="A2:H2"/>
    <mergeCell ref="A146:H1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9"/>
  <sheetViews>
    <sheetView topLeftCell="A50" workbookViewId="0">
      <pane xSplit="1" topLeftCell="E1" activePane="topRight" state="frozen"/>
      <selection pane="topRight" activeCell="E70" sqref="E70"/>
    </sheetView>
  </sheetViews>
  <sheetFormatPr baseColWidth="10" defaultRowHeight="15" x14ac:dyDescent="0.25"/>
  <cols>
    <col min="3" max="3" width="60" customWidth="1"/>
    <col min="4" max="4" width="45.85546875" customWidth="1"/>
    <col min="5" max="5" width="18.28515625" customWidth="1"/>
    <col min="6" max="6" width="14.85546875" customWidth="1"/>
    <col min="7" max="7" width="23" customWidth="1"/>
    <col min="8" max="8" width="24.140625" customWidth="1"/>
  </cols>
  <sheetData>
    <row r="1" spans="1:10" ht="27.75" x14ac:dyDescent="0.4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27.75" x14ac:dyDescent="0.4">
      <c r="A2" s="211" t="s">
        <v>28</v>
      </c>
      <c r="B2" s="211"/>
      <c r="C2" s="211"/>
      <c r="D2" s="211"/>
      <c r="E2" s="211"/>
      <c r="F2" s="211"/>
      <c r="G2" s="211"/>
      <c r="H2" s="211"/>
      <c r="I2" s="109"/>
      <c r="J2" s="109"/>
    </row>
    <row r="3" spans="1:10" x14ac:dyDescent="0.25">
      <c r="A3" s="8" t="s">
        <v>0</v>
      </c>
      <c r="B3" s="8" t="s">
        <v>1</v>
      </c>
      <c r="C3" s="111" t="s">
        <v>1250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1"/>
      <c r="J3" s="1"/>
    </row>
    <row r="4" spans="1:10" ht="30" x14ac:dyDescent="0.25">
      <c r="A4" s="22">
        <v>770</v>
      </c>
      <c r="B4" s="64">
        <v>3</v>
      </c>
      <c r="C4" s="59" t="s">
        <v>588</v>
      </c>
      <c r="D4" s="60" t="s">
        <v>606</v>
      </c>
      <c r="E4" s="61" t="s">
        <v>632</v>
      </c>
      <c r="F4" s="6"/>
      <c r="G4" s="60" t="s">
        <v>9</v>
      </c>
      <c r="H4" s="55">
        <v>6114</v>
      </c>
      <c r="I4" s="7"/>
      <c r="J4" s="8"/>
    </row>
    <row r="5" spans="1:10" ht="30" x14ac:dyDescent="0.25">
      <c r="A5" s="22">
        <v>775</v>
      </c>
      <c r="B5" s="64">
        <v>3</v>
      </c>
      <c r="C5" s="59" t="s">
        <v>589</v>
      </c>
      <c r="D5" s="60" t="s">
        <v>607</v>
      </c>
      <c r="E5" s="61" t="s">
        <v>633</v>
      </c>
      <c r="F5" s="6"/>
      <c r="G5" s="60" t="s">
        <v>9</v>
      </c>
      <c r="H5" s="55">
        <v>1890</v>
      </c>
      <c r="I5" s="7"/>
      <c r="J5" s="8"/>
    </row>
    <row r="6" spans="1:10" x14ac:dyDescent="0.25">
      <c r="A6" s="22">
        <v>776</v>
      </c>
      <c r="B6" s="64">
        <v>3</v>
      </c>
      <c r="C6" s="59" t="s">
        <v>590</v>
      </c>
      <c r="D6" s="60" t="s">
        <v>608</v>
      </c>
      <c r="E6" s="61" t="s">
        <v>608</v>
      </c>
      <c r="F6" s="6"/>
      <c r="G6" s="60" t="s">
        <v>9</v>
      </c>
      <c r="H6" s="55">
        <v>3033</v>
      </c>
      <c r="I6" s="7"/>
      <c r="J6" s="8"/>
    </row>
    <row r="7" spans="1:10" x14ac:dyDescent="0.25">
      <c r="A7" s="22">
        <v>781</v>
      </c>
      <c r="B7" s="64">
        <v>3</v>
      </c>
      <c r="C7" s="59" t="s">
        <v>591</v>
      </c>
      <c r="D7" s="60" t="s">
        <v>609</v>
      </c>
      <c r="E7" s="5"/>
      <c r="F7" s="6"/>
      <c r="G7" s="5"/>
      <c r="H7" s="55">
        <v>4518</v>
      </c>
      <c r="I7" s="7"/>
      <c r="J7" s="8"/>
    </row>
    <row r="8" spans="1:10" x14ac:dyDescent="0.25">
      <c r="A8" s="22">
        <v>782</v>
      </c>
      <c r="B8" s="64">
        <v>3</v>
      </c>
      <c r="C8" s="59" t="s">
        <v>592</v>
      </c>
      <c r="D8" s="60" t="s">
        <v>610</v>
      </c>
      <c r="E8" s="5"/>
      <c r="F8" s="6"/>
      <c r="G8" s="5"/>
      <c r="H8" s="55">
        <v>2877</v>
      </c>
      <c r="I8" s="7"/>
      <c r="J8" s="8"/>
    </row>
    <row r="9" spans="1:10" x14ac:dyDescent="0.25">
      <c r="A9" s="22">
        <v>784</v>
      </c>
      <c r="B9" s="64">
        <v>3</v>
      </c>
      <c r="C9" s="59" t="s">
        <v>592</v>
      </c>
      <c r="D9" s="60" t="s">
        <v>610</v>
      </c>
      <c r="E9" s="5"/>
      <c r="F9" s="6"/>
      <c r="G9" s="5"/>
      <c r="H9" s="55">
        <v>2877</v>
      </c>
      <c r="I9" s="7"/>
      <c r="J9" s="8"/>
    </row>
    <row r="10" spans="1:10" ht="45" x14ac:dyDescent="0.25">
      <c r="A10" s="22">
        <v>785</v>
      </c>
      <c r="B10" s="64">
        <v>3</v>
      </c>
      <c r="C10" s="59" t="s">
        <v>1366</v>
      </c>
      <c r="D10" s="60" t="s">
        <v>611</v>
      </c>
      <c r="E10" s="61" t="s">
        <v>634</v>
      </c>
      <c r="F10" s="6"/>
      <c r="G10" s="5"/>
      <c r="H10" s="55">
        <v>3144</v>
      </c>
      <c r="I10" s="7"/>
      <c r="J10" s="8"/>
    </row>
    <row r="11" spans="1:10" ht="30" x14ac:dyDescent="0.25">
      <c r="A11" s="22">
        <v>786</v>
      </c>
      <c r="B11" s="64">
        <v>3</v>
      </c>
      <c r="C11" s="59" t="s">
        <v>1367</v>
      </c>
      <c r="D11" s="60" t="s">
        <v>612</v>
      </c>
      <c r="E11" s="61" t="s">
        <v>635</v>
      </c>
      <c r="F11" s="6"/>
      <c r="G11" s="5"/>
      <c r="H11" s="55">
        <v>1722</v>
      </c>
      <c r="I11" s="7"/>
      <c r="J11" s="8"/>
    </row>
    <row r="12" spans="1:10" ht="30" x14ac:dyDescent="0.25">
      <c r="A12" s="22">
        <v>787</v>
      </c>
      <c r="B12" s="64">
        <v>3</v>
      </c>
      <c r="C12" s="59" t="s">
        <v>1368</v>
      </c>
      <c r="D12" s="60" t="s">
        <v>613</v>
      </c>
      <c r="E12" s="61" t="s">
        <v>635</v>
      </c>
      <c r="F12" s="6"/>
      <c r="G12" s="5"/>
      <c r="H12" s="55">
        <v>4131</v>
      </c>
      <c r="I12" s="7"/>
      <c r="J12" s="8"/>
    </row>
    <row r="13" spans="1:10" ht="30" x14ac:dyDescent="0.25">
      <c r="A13" s="22">
        <v>788</v>
      </c>
      <c r="B13" s="64">
        <v>3</v>
      </c>
      <c r="C13" s="59" t="s">
        <v>1369</v>
      </c>
      <c r="D13" s="60" t="s">
        <v>614</v>
      </c>
      <c r="E13" s="61" t="s">
        <v>636</v>
      </c>
      <c r="F13" s="6"/>
      <c r="G13" s="5"/>
      <c r="H13" s="55">
        <v>4275</v>
      </c>
      <c r="I13" s="7"/>
      <c r="J13" s="8"/>
    </row>
    <row r="14" spans="1:10" ht="30" x14ac:dyDescent="0.25">
      <c r="A14" s="22">
        <v>789</v>
      </c>
      <c r="B14" s="64">
        <v>1</v>
      </c>
      <c r="C14" s="59" t="s">
        <v>593</v>
      </c>
      <c r="D14" s="60" t="s">
        <v>615</v>
      </c>
      <c r="E14" s="61" t="s">
        <v>637</v>
      </c>
      <c r="F14" s="6"/>
      <c r="G14" s="5"/>
      <c r="H14" s="55">
        <v>4531</v>
      </c>
      <c r="I14" s="7"/>
      <c r="J14" s="8"/>
    </row>
    <row r="15" spans="1:10" ht="30" x14ac:dyDescent="0.25">
      <c r="A15" s="22">
        <v>791</v>
      </c>
      <c r="B15" s="64">
        <v>3</v>
      </c>
      <c r="C15" s="59" t="s">
        <v>594</v>
      </c>
      <c r="D15" s="60" t="s">
        <v>616</v>
      </c>
      <c r="E15" s="61" t="s">
        <v>638</v>
      </c>
      <c r="F15" s="6"/>
      <c r="G15" s="5"/>
      <c r="H15" s="55">
        <v>2250</v>
      </c>
      <c r="I15" s="7"/>
      <c r="J15" s="8"/>
    </row>
    <row r="16" spans="1:10" ht="30" x14ac:dyDescent="0.25">
      <c r="A16" s="22">
        <v>792</v>
      </c>
      <c r="B16" s="64">
        <v>3</v>
      </c>
      <c r="C16" s="59" t="s">
        <v>595</v>
      </c>
      <c r="D16" s="60" t="s">
        <v>617</v>
      </c>
      <c r="E16" s="61" t="s">
        <v>634</v>
      </c>
      <c r="F16" s="6"/>
      <c r="G16" s="5"/>
      <c r="H16" s="55">
        <v>3894</v>
      </c>
      <c r="I16" s="7"/>
      <c r="J16" s="8"/>
    </row>
    <row r="17" spans="1:10" x14ac:dyDescent="0.25">
      <c r="A17" s="22">
        <v>793</v>
      </c>
      <c r="B17" s="64">
        <v>3</v>
      </c>
      <c r="C17" s="59" t="s">
        <v>596</v>
      </c>
      <c r="D17" s="60" t="s">
        <v>618</v>
      </c>
      <c r="E17" s="61" t="s">
        <v>634</v>
      </c>
      <c r="F17" s="6"/>
      <c r="G17" s="5"/>
      <c r="H17" s="55">
        <v>2661</v>
      </c>
      <c r="I17" s="7"/>
      <c r="J17" s="8"/>
    </row>
    <row r="18" spans="1:10" ht="30" x14ac:dyDescent="0.25">
      <c r="A18" s="22">
        <v>795</v>
      </c>
      <c r="B18" s="64">
        <v>3</v>
      </c>
      <c r="C18" s="59" t="s">
        <v>597</v>
      </c>
      <c r="D18" s="60" t="s">
        <v>619</v>
      </c>
      <c r="E18" s="61" t="s">
        <v>639</v>
      </c>
      <c r="F18" s="6"/>
      <c r="G18" s="5"/>
      <c r="H18" s="55">
        <v>4752</v>
      </c>
      <c r="I18" s="7"/>
      <c r="J18" s="8"/>
    </row>
    <row r="19" spans="1:10" ht="30" x14ac:dyDescent="0.25">
      <c r="A19" s="22">
        <v>798</v>
      </c>
      <c r="B19" s="64">
        <v>3</v>
      </c>
      <c r="C19" s="59" t="s">
        <v>1370</v>
      </c>
      <c r="D19" s="60" t="s">
        <v>620</v>
      </c>
      <c r="E19" s="61" t="s">
        <v>640</v>
      </c>
      <c r="F19" s="6"/>
      <c r="G19" s="5"/>
      <c r="H19" s="55">
        <v>4860</v>
      </c>
      <c r="I19" s="7"/>
      <c r="J19" s="8"/>
    </row>
    <row r="20" spans="1:10" ht="45" x14ac:dyDescent="0.25">
      <c r="A20" s="22">
        <v>799</v>
      </c>
      <c r="B20" s="64">
        <v>3</v>
      </c>
      <c r="C20" s="59" t="s">
        <v>1371</v>
      </c>
      <c r="D20" s="60" t="s">
        <v>621</v>
      </c>
      <c r="E20" s="61" t="s">
        <v>641</v>
      </c>
      <c r="F20" s="6"/>
      <c r="G20" s="5"/>
      <c r="H20" s="55">
        <v>1575</v>
      </c>
      <c r="I20" s="7"/>
      <c r="J20" s="8"/>
    </row>
    <row r="21" spans="1:10" x14ac:dyDescent="0.25">
      <c r="A21" s="22">
        <v>800</v>
      </c>
      <c r="B21" s="64">
        <v>3</v>
      </c>
      <c r="C21" s="59" t="s">
        <v>1478</v>
      </c>
      <c r="D21" s="60" t="s">
        <v>622</v>
      </c>
      <c r="E21" s="61" t="s">
        <v>99</v>
      </c>
      <c r="F21" s="6"/>
      <c r="G21" s="5"/>
      <c r="H21" s="55">
        <v>1626</v>
      </c>
      <c r="I21" s="7"/>
      <c r="J21" s="8"/>
    </row>
    <row r="22" spans="1:10" ht="30" x14ac:dyDescent="0.25">
      <c r="A22" s="22">
        <v>801</v>
      </c>
      <c r="B22" s="64">
        <v>3</v>
      </c>
      <c r="C22" s="59" t="s">
        <v>1372</v>
      </c>
      <c r="D22" s="60" t="s">
        <v>623</v>
      </c>
      <c r="E22" s="61" t="s">
        <v>635</v>
      </c>
      <c r="F22" s="6"/>
      <c r="G22" s="5"/>
      <c r="H22" s="55">
        <v>2733</v>
      </c>
      <c r="I22" s="7"/>
      <c r="J22" s="8"/>
    </row>
    <row r="23" spans="1:10" ht="30" x14ac:dyDescent="0.25">
      <c r="A23" s="22">
        <v>802</v>
      </c>
      <c r="B23" s="64">
        <v>3</v>
      </c>
      <c r="C23" s="59" t="s">
        <v>598</v>
      </c>
      <c r="D23" s="60" t="s">
        <v>624</v>
      </c>
      <c r="E23" s="61" t="s">
        <v>634</v>
      </c>
      <c r="F23" s="62">
        <v>2008</v>
      </c>
      <c r="G23" s="5"/>
      <c r="H23" s="55">
        <v>3177</v>
      </c>
      <c r="I23" s="7"/>
      <c r="J23" s="8"/>
    </row>
    <row r="24" spans="1:10" x14ac:dyDescent="0.25">
      <c r="A24" s="22">
        <v>803</v>
      </c>
      <c r="B24" s="64">
        <v>3</v>
      </c>
      <c r="C24" s="59" t="s">
        <v>599</v>
      </c>
      <c r="D24" s="60" t="s">
        <v>625</v>
      </c>
      <c r="E24" s="61"/>
      <c r="F24" s="62">
        <v>2016</v>
      </c>
      <c r="G24" s="5"/>
      <c r="H24" s="55">
        <v>2694</v>
      </c>
      <c r="I24" s="7"/>
      <c r="J24" s="8"/>
    </row>
    <row r="25" spans="1:10" ht="30" x14ac:dyDescent="0.25">
      <c r="A25" s="22">
        <v>804</v>
      </c>
      <c r="B25" s="64">
        <v>3</v>
      </c>
      <c r="C25" s="59" t="s">
        <v>600</v>
      </c>
      <c r="D25" s="60" t="s">
        <v>626</v>
      </c>
      <c r="E25" s="61"/>
      <c r="F25" s="62"/>
      <c r="G25" s="5"/>
      <c r="H25" s="55">
        <v>5596</v>
      </c>
      <c r="I25" s="7"/>
      <c r="J25" s="8"/>
    </row>
    <row r="26" spans="1:10" ht="30" x14ac:dyDescent="0.25">
      <c r="A26" s="22">
        <v>805</v>
      </c>
      <c r="B26" s="64">
        <v>3</v>
      </c>
      <c r="C26" s="59" t="s">
        <v>601</v>
      </c>
      <c r="D26" s="60" t="s">
        <v>627</v>
      </c>
      <c r="E26" s="61" t="s">
        <v>638</v>
      </c>
      <c r="F26" s="62">
        <v>2011</v>
      </c>
      <c r="G26" s="5"/>
      <c r="H26" s="55">
        <v>735</v>
      </c>
      <c r="I26" s="7"/>
      <c r="J26" s="8"/>
    </row>
    <row r="27" spans="1:10" ht="30" x14ac:dyDescent="0.25">
      <c r="A27" s="22">
        <v>808</v>
      </c>
      <c r="B27" s="64">
        <v>3</v>
      </c>
      <c r="C27" s="59" t="s">
        <v>602</v>
      </c>
      <c r="D27" s="60" t="s">
        <v>628</v>
      </c>
      <c r="E27" s="61" t="s">
        <v>642</v>
      </c>
      <c r="F27" s="6"/>
      <c r="G27" s="5"/>
      <c r="H27" s="55">
        <v>2991</v>
      </c>
      <c r="I27" s="7"/>
      <c r="J27" s="8"/>
    </row>
    <row r="28" spans="1:10" ht="30" x14ac:dyDescent="0.25">
      <c r="A28" s="22">
        <v>809</v>
      </c>
      <c r="B28" s="64">
        <v>3</v>
      </c>
      <c r="C28" s="59" t="s">
        <v>603</v>
      </c>
      <c r="D28" s="60" t="s">
        <v>629</v>
      </c>
      <c r="E28" s="61" t="s">
        <v>643</v>
      </c>
      <c r="F28" s="6"/>
      <c r="G28" s="5"/>
      <c r="H28" s="55">
        <v>5211</v>
      </c>
      <c r="I28" s="7"/>
      <c r="J28" s="8"/>
    </row>
    <row r="29" spans="1:10" x14ac:dyDescent="0.25">
      <c r="A29" s="22">
        <v>810</v>
      </c>
      <c r="B29" s="64">
        <v>3</v>
      </c>
      <c r="C29" s="59" t="s">
        <v>604</v>
      </c>
      <c r="D29" s="60" t="s">
        <v>630</v>
      </c>
      <c r="E29" s="5"/>
      <c r="F29" s="6"/>
      <c r="G29" s="5"/>
      <c r="H29" s="55">
        <v>3252</v>
      </c>
      <c r="I29" s="7"/>
      <c r="J29" s="8"/>
    </row>
    <row r="30" spans="1:10" ht="30" x14ac:dyDescent="0.25">
      <c r="A30" s="22">
        <v>815</v>
      </c>
      <c r="B30" s="64">
        <v>3</v>
      </c>
      <c r="C30" s="59" t="s">
        <v>605</v>
      </c>
      <c r="D30" s="61" t="s">
        <v>631</v>
      </c>
      <c r="E30" s="5"/>
      <c r="F30" s="62">
        <v>2015</v>
      </c>
      <c r="G30" s="5"/>
      <c r="H30" s="55">
        <v>4281</v>
      </c>
      <c r="I30" s="7"/>
      <c r="J30" s="8"/>
    </row>
    <row r="31" spans="1:10" x14ac:dyDescent="0.25">
      <c r="A31" s="10">
        <v>29</v>
      </c>
      <c r="B31" s="10">
        <f>SUM(B4:B30)</f>
        <v>79</v>
      </c>
      <c r="H31" s="11">
        <f>SUM(H4:H30)</f>
        <v>91400</v>
      </c>
      <c r="I31" s="7"/>
      <c r="J31" s="8"/>
    </row>
    <row r="32" spans="1:10" x14ac:dyDescent="0.25">
      <c r="I32" s="7"/>
      <c r="J32" s="8"/>
    </row>
    <row r="33" spans="1:10" x14ac:dyDescent="0.25">
      <c r="A33" s="12" t="s">
        <v>1280</v>
      </c>
      <c r="B33" s="12" t="s">
        <v>12</v>
      </c>
      <c r="I33" s="7"/>
      <c r="J33" s="8"/>
    </row>
    <row r="34" spans="1:10" ht="26.25" x14ac:dyDescent="0.4">
      <c r="A34" s="13">
        <f>+A31</f>
        <v>29</v>
      </c>
      <c r="B34" s="13">
        <f>+B31</f>
        <v>79</v>
      </c>
      <c r="C34" s="14" t="s">
        <v>13</v>
      </c>
      <c r="D34" s="1"/>
      <c r="E34" s="1"/>
      <c r="F34" s="1"/>
      <c r="G34" s="1"/>
      <c r="H34" s="1"/>
      <c r="I34" s="8"/>
      <c r="J34" s="8"/>
    </row>
    <row r="35" spans="1:10" x14ac:dyDescent="0.25">
      <c r="I35" s="7"/>
      <c r="J35" s="7"/>
    </row>
    <row r="36" spans="1:10" x14ac:dyDescent="0.25">
      <c r="I36" s="7"/>
      <c r="J36" s="7"/>
    </row>
    <row r="37" spans="1:10" x14ac:dyDescent="0.25">
      <c r="A37" s="15" t="s">
        <v>1820</v>
      </c>
      <c r="B37" s="15" t="s">
        <v>1</v>
      </c>
      <c r="C37" s="15" t="s">
        <v>1250</v>
      </c>
      <c r="D37" s="15" t="s">
        <v>3</v>
      </c>
      <c r="E37" s="15" t="s">
        <v>4</v>
      </c>
      <c r="F37" s="15" t="s">
        <v>5</v>
      </c>
      <c r="G37" s="15" t="s">
        <v>6</v>
      </c>
      <c r="H37" s="15" t="s">
        <v>7</v>
      </c>
      <c r="I37" s="16"/>
      <c r="J37" s="16"/>
    </row>
    <row r="38" spans="1:10" x14ac:dyDescent="0.25">
      <c r="A38" s="128" t="s">
        <v>1744</v>
      </c>
      <c r="B38" s="128">
        <v>1</v>
      </c>
      <c r="C38" s="130" t="s">
        <v>1745</v>
      </c>
      <c r="D38" s="130" t="s">
        <v>634</v>
      </c>
      <c r="E38" s="130" t="s">
        <v>634</v>
      </c>
      <c r="F38" s="130">
        <v>2018</v>
      </c>
      <c r="G38" s="130" t="s">
        <v>9</v>
      </c>
      <c r="H38" s="131">
        <v>8580</v>
      </c>
      <c r="I38" s="7"/>
      <c r="J38" s="16"/>
    </row>
    <row r="39" spans="1:10" ht="30" x14ac:dyDescent="0.25">
      <c r="A39" s="128" t="s">
        <v>1744</v>
      </c>
      <c r="B39" s="128">
        <v>1</v>
      </c>
      <c r="C39" s="129" t="s">
        <v>1746</v>
      </c>
      <c r="D39" s="130" t="s">
        <v>634</v>
      </c>
      <c r="E39" s="130" t="s">
        <v>634</v>
      </c>
      <c r="F39" s="130">
        <v>2018</v>
      </c>
      <c r="G39" s="130" t="s">
        <v>9</v>
      </c>
      <c r="H39" s="131">
        <v>6750</v>
      </c>
      <c r="I39" s="7"/>
      <c r="J39" s="16"/>
    </row>
    <row r="40" spans="1:10" ht="30" x14ac:dyDescent="0.25">
      <c r="A40" s="128" t="s">
        <v>1744</v>
      </c>
      <c r="B40" s="128">
        <v>1</v>
      </c>
      <c r="C40" s="129" t="s">
        <v>1747</v>
      </c>
      <c r="D40" s="130" t="s">
        <v>634</v>
      </c>
      <c r="E40" s="130" t="s">
        <v>634</v>
      </c>
      <c r="F40" s="130">
        <v>2018</v>
      </c>
      <c r="G40" s="130" t="s">
        <v>9</v>
      </c>
      <c r="H40" s="131">
        <v>9300</v>
      </c>
      <c r="I40" s="7"/>
      <c r="J40" s="16"/>
    </row>
    <row r="41" spans="1:10" ht="30" x14ac:dyDescent="0.25">
      <c r="A41" s="128" t="s">
        <v>1744</v>
      </c>
      <c r="B41" s="128">
        <v>1</v>
      </c>
      <c r="C41" s="129" t="s">
        <v>1748</v>
      </c>
      <c r="D41" s="130" t="s">
        <v>634</v>
      </c>
      <c r="E41" s="130" t="s">
        <v>634</v>
      </c>
      <c r="F41" s="130">
        <v>2018</v>
      </c>
      <c r="G41" s="130" t="s">
        <v>9</v>
      </c>
      <c r="H41" s="131">
        <v>9150</v>
      </c>
      <c r="I41" s="7"/>
      <c r="J41" s="16"/>
    </row>
    <row r="42" spans="1:10" ht="30" x14ac:dyDescent="0.25">
      <c r="A42" s="128" t="s">
        <v>1744</v>
      </c>
      <c r="B42" s="128">
        <v>1</v>
      </c>
      <c r="C42" s="129" t="s">
        <v>1750</v>
      </c>
      <c r="D42" s="130" t="s">
        <v>634</v>
      </c>
      <c r="E42" s="130" t="s">
        <v>634</v>
      </c>
      <c r="F42" s="130">
        <v>2018</v>
      </c>
      <c r="G42" s="130" t="s">
        <v>9</v>
      </c>
      <c r="H42" s="131">
        <v>11400</v>
      </c>
      <c r="I42" s="7"/>
      <c r="J42" s="16"/>
    </row>
    <row r="43" spans="1:10" ht="30" x14ac:dyDescent="0.25">
      <c r="A43" s="128" t="s">
        <v>1744</v>
      </c>
      <c r="B43" s="128">
        <v>1</v>
      </c>
      <c r="C43" s="129" t="s">
        <v>1751</v>
      </c>
      <c r="D43" s="130" t="s">
        <v>634</v>
      </c>
      <c r="E43" s="130" t="s">
        <v>634</v>
      </c>
      <c r="F43" s="130">
        <v>2018</v>
      </c>
      <c r="G43" s="130" t="s">
        <v>9</v>
      </c>
      <c r="H43" s="131">
        <v>7800</v>
      </c>
      <c r="I43" s="7"/>
      <c r="J43" s="16"/>
    </row>
    <row r="44" spans="1:10" x14ac:dyDescent="0.25">
      <c r="A44" s="128" t="s">
        <v>1744</v>
      </c>
      <c r="B44" s="128">
        <v>1</v>
      </c>
      <c r="C44" s="129" t="s">
        <v>1752</v>
      </c>
      <c r="D44" s="130" t="s">
        <v>634</v>
      </c>
      <c r="E44" s="130" t="s">
        <v>634</v>
      </c>
      <c r="F44" s="130">
        <v>2018</v>
      </c>
      <c r="G44" s="130" t="s">
        <v>9</v>
      </c>
      <c r="H44" s="131">
        <v>7500</v>
      </c>
      <c r="I44" s="7"/>
      <c r="J44" s="16"/>
    </row>
    <row r="45" spans="1:10" ht="30" x14ac:dyDescent="0.25">
      <c r="A45" s="128" t="s">
        <v>1744</v>
      </c>
      <c r="B45" s="128">
        <v>1</v>
      </c>
      <c r="C45" s="129" t="s">
        <v>1754</v>
      </c>
      <c r="D45" s="130" t="s">
        <v>634</v>
      </c>
      <c r="E45" s="130" t="s">
        <v>634</v>
      </c>
      <c r="F45" s="130">
        <v>2018</v>
      </c>
      <c r="G45" s="130" t="s">
        <v>9</v>
      </c>
      <c r="H45" s="131">
        <v>10750</v>
      </c>
      <c r="I45" s="7"/>
      <c r="J45" s="16"/>
    </row>
    <row r="46" spans="1:10" x14ac:dyDescent="0.25">
      <c r="A46" s="10">
        <v>8</v>
      </c>
      <c r="B46" s="10">
        <f>SUM(B38:B45)</f>
        <v>8</v>
      </c>
      <c r="H46" s="116">
        <f>SUM(H38:H45)</f>
        <v>71230</v>
      </c>
      <c r="I46" s="7"/>
      <c r="J46" s="16"/>
    </row>
    <row r="47" spans="1:10" x14ac:dyDescent="0.25">
      <c r="H47" s="116"/>
      <c r="I47" s="7"/>
      <c r="J47" s="16"/>
    </row>
    <row r="48" spans="1:10" x14ac:dyDescent="0.25">
      <c r="A48" s="12" t="s">
        <v>1280</v>
      </c>
      <c r="B48" s="12" t="s">
        <v>12</v>
      </c>
      <c r="I48" s="7"/>
      <c r="J48" s="16"/>
    </row>
    <row r="49" spans="1:10" ht="26.25" x14ac:dyDescent="0.4">
      <c r="A49" s="13">
        <v>8</v>
      </c>
      <c r="B49" s="13">
        <f>+B38+B39+B40+B41+B42+B43+B44+B45</f>
        <v>8</v>
      </c>
      <c r="C49" s="19" t="s">
        <v>1695</v>
      </c>
      <c r="D49" s="15"/>
      <c r="E49" s="15"/>
      <c r="F49" s="15"/>
      <c r="G49" s="15"/>
      <c r="H49" s="15"/>
      <c r="I49" s="16"/>
      <c r="J49" s="16"/>
    </row>
    <row r="50" spans="1:10" ht="14.25" customHeight="1" x14ac:dyDescent="0.4">
      <c r="A50" s="119"/>
      <c r="B50" s="119"/>
      <c r="C50" s="119"/>
      <c r="D50" s="119"/>
      <c r="E50" s="119"/>
      <c r="F50" s="119"/>
      <c r="G50" s="119"/>
      <c r="H50" s="119"/>
      <c r="I50" s="119"/>
      <c r="J50" s="119"/>
    </row>
    <row r="51" spans="1:10" ht="19.5" customHeight="1" x14ac:dyDescent="0.4">
      <c r="A51" s="119"/>
      <c r="B51" s="119"/>
      <c r="C51" s="119"/>
      <c r="D51" s="119"/>
      <c r="E51" s="12" t="s">
        <v>1280</v>
      </c>
      <c r="F51" s="12" t="s">
        <v>12</v>
      </c>
      <c r="G51" s="119"/>
      <c r="H51" s="119"/>
      <c r="I51" s="119"/>
      <c r="J51" s="119"/>
    </row>
    <row r="52" spans="1:10" ht="23.25" customHeight="1" x14ac:dyDescent="0.4">
      <c r="A52" s="119"/>
      <c r="B52" s="119"/>
      <c r="C52" s="119"/>
      <c r="D52" s="119"/>
      <c r="E52" s="13">
        <f>+A34+A49</f>
        <v>37</v>
      </c>
      <c r="F52" s="13">
        <f>+B34+B49</f>
        <v>87</v>
      </c>
      <c r="G52" s="17" t="s">
        <v>7</v>
      </c>
      <c r="H52" s="18">
        <f>+H31+H46</f>
        <v>162630</v>
      </c>
      <c r="I52" s="119"/>
      <c r="J52" s="119"/>
    </row>
    <row r="55" spans="1:10" ht="27.75" x14ac:dyDescent="0.4">
      <c r="A55" s="209" t="s">
        <v>16</v>
      </c>
      <c r="B55" s="209"/>
      <c r="C55" s="209"/>
      <c r="D55" s="209"/>
      <c r="E55" s="209"/>
      <c r="F55" s="209"/>
      <c r="G55" s="209"/>
      <c r="H55" s="209"/>
      <c r="I55" s="209"/>
      <c r="J55" s="209"/>
    </row>
    <row r="56" spans="1:10" ht="27.75" x14ac:dyDescent="0.4">
      <c r="A56" s="212" t="s">
        <v>28</v>
      </c>
      <c r="B56" s="212"/>
      <c r="C56" s="212"/>
      <c r="D56" s="212"/>
      <c r="E56" s="212"/>
      <c r="F56" s="212"/>
      <c r="G56" s="212"/>
      <c r="H56" s="212"/>
      <c r="I56" s="108"/>
      <c r="J56" s="108"/>
    </row>
    <row r="57" spans="1:10" x14ac:dyDescent="0.25">
      <c r="A57" s="52" t="s">
        <v>0</v>
      </c>
      <c r="B57" s="52" t="s">
        <v>1</v>
      </c>
      <c r="C57" s="29" t="s">
        <v>1250</v>
      </c>
      <c r="D57" s="52" t="s">
        <v>3</v>
      </c>
      <c r="E57" s="52" t="s">
        <v>4</v>
      </c>
      <c r="F57" s="52" t="s">
        <v>5</v>
      </c>
      <c r="G57" s="52" t="s">
        <v>6</v>
      </c>
      <c r="H57" s="52" t="s">
        <v>7</v>
      </c>
      <c r="I57" s="20"/>
      <c r="J57" s="20"/>
    </row>
    <row r="58" spans="1:10" x14ac:dyDescent="0.25">
      <c r="A58" s="47" t="s">
        <v>2005</v>
      </c>
      <c r="B58" s="48">
        <v>10</v>
      </c>
      <c r="C58" s="49" t="s">
        <v>2343</v>
      </c>
      <c r="D58" s="48" t="s">
        <v>2344</v>
      </c>
      <c r="E58" s="48"/>
      <c r="F58" s="48"/>
      <c r="G58" s="47"/>
      <c r="H58" s="50">
        <v>8880</v>
      </c>
      <c r="J58" s="20"/>
    </row>
    <row r="59" spans="1:10" x14ac:dyDescent="0.25">
      <c r="A59" s="25">
        <v>1</v>
      </c>
      <c r="B59" s="26">
        <f>SUM(B58:B58)</f>
        <v>10</v>
      </c>
      <c r="H59" s="27">
        <f>SUM(H58:H58)</f>
        <v>8880</v>
      </c>
      <c r="J59" s="20"/>
    </row>
    <row r="60" spans="1:10" x14ac:dyDescent="0.25">
      <c r="A60" s="28"/>
      <c r="B60" s="29"/>
      <c r="C60" s="20"/>
      <c r="D60" s="20"/>
      <c r="E60" s="20"/>
      <c r="F60" s="20"/>
      <c r="G60" s="20"/>
      <c r="H60" s="30"/>
      <c r="I60" s="20"/>
      <c r="J60" s="20"/>
    </row>
    <row r="61" spans="1:10" x14ac:dyDescent="0.25">
      <c r="A61" s="31"/>
      <c r="B61" s="26"/>
      <c r="H61" s="27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3"/>
      <c r="J63" s="33"/>
    </row>
    <row r="64" spans="1:10" x14ac:dyDescent="0.25">
      <c r="I64" s="7"/>
      <c r="J64" s="33"/>
    </row>
    <row r="65" spans="1:10" ht="21" x14ac:dyDescent="0.35">
      <c r="A65" s="12" t="s">
        <v>1280</v>
      </c>
      <c r="B65" s="12" t="s">
        <v>12</v>
      </c>
      <c r="G65" s="17" t="s">
        <v>7</v>
      </c>
      <c r="H65" s="34">
        <f>+H59</f>
        <v>8880</v>
      </c>
      <c r="I65" s="7"/>
      <c r="J65" s="33"/>
    </row>
    <row r="66" spans="1:10" ht="26.25" x14ac:dyDescent="0.4">
      <c r="A66" s="35">
        <f>+A59</f>
        <v>1</v>
      </c>
      <c r="B66" s="35">
        <f>+B59</f>
        <v>10</v>
      </c>
      <c r="C66" s="36" t="s">
        <v>14</v>
      </c>
      <c r="D66" s="32"/>
      <c r="E66" s="32"/>
      <c r="F66" s="32"/>
      <c r="G66" s="32"/>
      <c r="H66" s="32"/>
      <c r="I66" s="33"/>
      <c r="J66" s="33"/>
    </row>
    <row r="68" spans="1:10" x14ac:dyDescent="0.25">
      <c r="E68" s="12" t="s">
        <v>1280</v>
      </c>
      <c r="F68" s="12" t="s">
        <v>12</v>
      </c>
    </row>
    <row r="69" spans="1:10" ht="26.25" x14ac:dyDescent="0.4">
      <c r="E69" s="35">
        <f>+A34+A49+A66</f>
        <v>38</v>
      </c>
      <c r="F69" s="35">
        <f>+B34+B49+B66</f>
        <v>97</v>
      </c>
      <c r="G69" s="17" t="s">
        <v>41</v>
      </c>
      <c r="H69" s="34">
        <f>+H52+H65</f>
        <v>171510</v>
      </c>
    </row>
  </sheetData>
  <mergeCells count="4">
    <mergeCell ref="A1:J1"/>
    <mergeCell ref="A55:J55"/>
    <mergeCell ref="A2:H2"/>
    <mergeCell ref="A56:H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Gasto FIP y FIL 2018</vt:lpstr>
      <vt:lpstr>ABOGADO</vt:lpstr>
      <vt:lpstr>AGROBIOTECNOLOGÍA</vt:lpstr>
      <vt:lpstr>AGRONEGOCIOS</vt:lpstr>
      <vt:lpstr>DES. TUR</vt:lpstr>
      <vt:lpstr>ENFERMERÍA</vt:lpstr>
      <vt:lpstr>GEOFÍSICA</vt:lpstr>
      <vt:lpstr>LETRAS</vt:lpstr>
      <vt:lpstr>MCP</vt:lpstr>
      <vt:lpstr>MVZ</vt:lpstr>
      <vt:lpstr>NEGOCIOS I.</vt:lpstr>
      <vt:lpstr>NUTRICIÓN</vt:lpstr>
      <vt:lpstr>PERIODISMO</vt:lpstr>
      <vt:lpstr>PSICOLOGÍA</vt:lpstr>
      <vt:lpstr>SLPCE</vt:lpstr>
      <vt:lpstr>SIST. BIO.</vt:lpstr>
      <vt:lpstr>TRABAJO SOC.</vt:lpstr>
      <vt:lpstr>TELEMÁTICA</vt:lpstr>
      <vt:lpstr>MAESTRÍA ADMON.</vt:lpstr>
      <vt:lpstr>MAESTRÍA CCOAN</vt:lpstr>
      <vt:lpstr>MAESTRÍA ESTU. SOCIO.</vt:lpstr>
      <vt:lpstr>MAESTRÍA EN DERECHO</vt:lpstr>
      <vt:lpstr>MAESTRÍA EN SALUD P.</vt:lpstr>
      <vt:lpstr>MAESTRÍA PSICOLOGÍA</vt:lpstr>
      <vt:lpstr>MAESTRÌA TECNOLOGÌAS APRENDIZAJ</vt:lpstr>
      <vt:lpstr>DOAN</vt:lpstr>
      <vt:lpstr>DOC. PSICOLOGÍA</vt:lpstr>
      <vt:lpstr>Compras FIP 2018</vt:lpstr>
      <vt:lpstr>FIL 2018 2.1.5.4</vt:lpstr>
      <vt:lpstr>FIL 2018 2.1.5.3</vt:lpstr>
      <vt:lpstr>FIL 2018 5.1.3.1</vt:lpstr>
      <vt:lpstr>Concentrado compas FIL2018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Anaya, Azucena</dc:creator>
  <cp:lastModifiedBy>Rodríguez Anaya, Azucena</cp:lastModifiedBy>
  <cp:lastPrinted>2018-12-11T17:31:57Z</cp:lastPrinted>
  <dcterms:created xsi:type="dcterms:W3CDTF">2018-07-12T16:54:48Z</dcterms:created>
  <dcterms:modified xsi:type="dcterms:W3CDTF">2019-05-07T18:10:41Z</dcterms:modified>
</cp:coreProperties>
</file>